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DEPI - Programa Ações Imediatas\Gestão Processo Obras\Comitê Assessor de Empreendimentos\reuniões COMITE ASSESSOR\reunião 22_01_19\"/>
    </mc:Choice>
  </mc:AlternateContent>
  <xr:revisionPtr revIDLastSave="0" documentId="13_ncr:1_{A23B5A5A-6EA1-4B78-93EB-2AACCA9B8503}" xr6:coauthVersionLast="36" xr6:coauthVersionMax="36" xr10:uidLastSave="{00000000-0000-0000-0000-000000000000}"/>
  <bookViews>
    <workbookView xWindow="0" yWindow="0" windowWidth="20490" windowHeight="9045" tabRatio="849" activeTab="3" xr2:uid="{00000000-000D-0000-FFFF-FFFF00000000}"/>
  </bookViews>
  <sheets>
    <sheet name="PROPOSTA_19_bloco 1" sheetId="3" r:id="rId1"/>
    <sheet name="Plan_Urb_Matriz" sheetId="10" r:id="rId2"/>
    <sheet name="Remanescente_Matriz" sheetId="11" r:id="rId3"/>
    <sheet name="Reformas_Matriz" sheetId="6" r:id="rId4"/>
    <sheet name="Priorização_Reformas" sheetId="8" r:id="rId5"/>
    <sheet name="Acessibilidade_Matriz" sheetId="4" r:id="rId6"/>
    <sheet name="Priorização_Acessibilidade" sheetId="7" r:id="rId7"/>
    <sheet name="LISTA GERAL CONSOLIDADA" sheetId="1" r:id="rId8"/>
    <sheet name="Descritivo" sheetId="5" r:id="rId9"/>
    <sheet name="ESRI_MAPINFO_SHEET" sheetId="9" state="veryHidden" r:id="rId10"/>
  </sheets>
  <externalReferences>
    <externalReference r:id="rId11"/>
    <externalReference r:id="rId12"/>
  </externalReferences>
  <definedNames>
    <definedName name="_xlnm._FilterDatabase" localSheetId="7" hidden="1">'LISTA GERAL CONSOLIDADA'!$A$1:$K$270</definedName>
    <definedName name="_xlnm._FilterDatabase" localSheetId="1" hidden="1">Plan_Urb_Matriz!$A$2:$M$10</definedName>
    <definedName name="_xlnm._FilterDatabase" localSheetId="3" hidden="1">Reformas_Matriz!$A$2:$M$11</definedName>
    <definedName name="_xlnm._FilterDatabase" localSheetId="2" hidden="1">Remanescente_Matriz!$A$2:$K$19</definedName>
    <definedName name="abrangência">Descritivo!$B$2:$B$5</definedName>
    <definedName name="aeplan_descritivo" localSheetId="7">'LISTA GERAL CONSOLIDADA'!$D:$K</definedName>
    <definedName name="Cons_AEPLAN" localSheetId="7">'LISTA GERAL CONSOLIDADA'!$C:$K</definedName>
    <definedName name="consolidado">'LISTA GERAL CONSOLIDADA'!$B:$K</definedName>
    <definedName name="consolidado_aeplan" localSheetId="7">'LISTA GERAL CONSOLIDADA'!$C:$K</definedName>
    <definedName name="consulta">[1]Consolidada!$C:$D</definedName>
    <definedName name="custo_acess">Acessibilidade_Matriz!$B$3:$J$17</definedName>
    <definedName name="custo_ref" localSheetId="1">Plan_Urb_Matriz!$B$3:$K$10</definedName>
    <definedName name="custo_ref" localSheetId="2">Remanescente_Matriz!$B$3:$J$19</definedName>
    <definedName name="custo_ref">Reformas_Matriz!$B$4:$K$11</definedName>
    <definedName name="economia">Descritivo!$N$2:$N$3</definedName>
    <definedName name="imp_amb">Descritivo!$F$2:$F$5</definedName>
    <definedName name="imp_neg">Descritivo!$C$2:$C$5</definedName>
    <definedName name="mapa_estrat">Descritivo!$A$2:$A$16</definedName>
    <definedName name="norm_legisl">Descritivo!$G$2:$G$5</definedName>
    <definedName name="ocorr">Descritivo!$E$2:$E$3</definedName>
    <definedName name="P_0">[1]P_0_AEPLAN!$C$2:$BI$52</definedName>
    <definedName name="P_OUTROS">[1]P_OUTROS_AEPLAN!$C$2:$BI$229</definedName>
    <definedName name="prioridade">'LISTA GERAL CONSOLIDADA'!$D$1:$I$266</definedName>
    <definedName name="processo">'LISTA GERAL CONSOLIDADA'!$D$1:$L$266</definedName>
    <definedName name="risco_patr">Descritivo!$I$2:$I$5</definedName>
    <definedName name="risco_pessoas">Descritivo!$H$2:$H$5</definedName>
    <definedName name="tipo_obra">'[1]Planilha Geral - PRDU'!$C:$H</definedName>
    <definedName name="tipo_obra_recursos">[1]Consolidada!$C:$H</definedName>
    <definedName name="valor" localSheetId="1">Plan_Urb_Matriz!$B$2:$K$10</definedName>
    <definedName name="valor" localSheetId="2">Remanescente_Matriz!$B$2:$J$19</definedName>
    <definedName name="valor">Reformas_Matriz!$B$2:$K$11</definedName>
    <definedName name="valor_acess">Acessibilidade_Matriz!$C$2:$J$16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8" i="3" l="1"/>
  <c r="J3" i="6" l="1"/>
  <c r="M3" i="6"/>
  <c r="I14" i="3" l="1"/>
  <c r="H14" i="3"/>
  <c r="D14" i="3"/>
  <c r="C17" i="7" l="1"/>
  <c r="C16" i="7"/>
  <c r="C15" i="7"/>
  <c r="C14" i="7"/>
  <c r="C13" i="7"/>
  <c r="C12" i="7"/>
  <c r="C10" i="7"/>
  <c r="C9" i="7"/>
  <c r="C11" i="7"/>
  <c r="C3" i="7"/>
  <c r="C8" i="7"/>
  <c r="C7" i="7"/>
  <c r="C6" i="7"/>
  <c r="C5" i="7"/>
  <c r="C4" i="7"/>
  <c r="C11" i="8" l="1"/>
  <c r="C10" i="8"/>
  <c r="C9" i="8"/>
  <c r="C7" i="8"/>
  <c r="C6" i="8"/>
  <c r="C3" i="8"/>
  <c r="C4" i="8"/>
  <c r="M4" i="6" l="1"/>
  <c r="K8" i="6" l="1"/>
  <c r="J11" i="6"/>
  <c r="J10" i="6"/>
  <c r="H66" i="1"/>
  <c r="C5" i="8" l="1"/>
  <c r="J9" i="6"/>
  <c r="M8" i="6"/>
  <c r="J8" i="6"/>
  <c r="M7" i="6"/>
  <c r="J7" i="6"/>
  <c r="J6" i="6"/>
  <c r="M5" i="6" l="1"/>
  <c r="J5" i="6"/>
  <c r="J4" i="6" l="1"/>
  <c r="A5" i="6" l="1"/>
  <c r="A9" i="6"/>
  <c r="H115" i="3" l="1"/>
  <c r="E115" i="3"/>
  <c r="I105" i="3"/>
  <c r="E105" i="3"/>
  <c r="I89" i="3"/>
  <c r="E124" i="3" s="1"/>
  <c r="E89" i="3"/>
  <c r="D124" i="3" s="1"/>
  <c r="D68" i="3"/>
  <c r="I57" i="3"/>
  <c r="D57" i="3"/>
  <c r="I45" i="3"/>
  <c r="H45" i="3"/>
  <c r="F123" i="3" s="1"/>
  <c r="D45" i="3"/>
  <c r="I33" i="3"/>
  <c r="E120" i="3" s="1"/>
  <c r="E33" i="3"/>
  <c r="D120" i="3" s="1"/>
  <c r="E122" i="3"/>
  <c r="F122" i="3"/>
  <c r="D122" i="3"/>
  <c r="D123" i="3" l="1"/>
  <c r="D125" i="3" s="1"/>
  <c r="E125" i="3"/>
  <c r="G123" i="3" s="1"/>
  <c r="F125" i="3"/>
  <c r="H238" i="1"/>
  <c r="H228" i="1"/>
  <c r="H101" i="1"/>
  <c r="G122" i="3" l="1"/>
  <c r="G120" i="3"/>
  <c r="G1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Lina Amaral Nakata</author>
  </authors>
  <commentList>
    <comment ref="B6" authorId="0" shapeId="0" xr:uid="{00000000-0006-0000-0000-000001000000}">
      <text>
        <r>
          <rPr>
            <b/>
            <sz val="9"/>
            <color indexed="81"/>
            <rFont val="Segoe UI"/>
            <family val="2"/>
          </rPr>
          <t>Lina Amaral Nakata:</t>
        </r>
        <r>
          <rPr>
            <sz val="9"/>
            <color indexed="81"/>
            <rFont val="Segoe UI"/>
            <family val="2"/>
          </rPr>
          <t xml:space="preserve">
Substitui 01-P- 6196/18</t>
        </r>
      </text>
    </comment>
    <comment ref="I72" authorId="0" shapeId="0" xr:uid="{00000000-0006-0000-0000-000002000000}">
      <text>
        <r>
          <rPr>
            <b/>
            <sz val="9"/>
            <color indexed="81"/>
            <rFont val="Segoe UI"/>
            <family val="2"/>
          </rPr>
          <t>Lina Amaral Nakata:</t>
        </r>
        <r>
          <rPr>
            <sz val="9"/>
            <color indexed="81"/>
            <rFont val="Segoe UI"/>
            <family val="2"/>
          </rPr>
          <t xml:space="preserve">
Valor da SEC DGA</t>
        </r>
      </text>
    </comment>
    <comment ref="I73" authorId="0" shapeId="0" xr:uid="{00000000-0006-0000-0000-000003000000}">
      <text>
        <r>
          <rPr>
            <b/>
            <sz val="9"/>
            <color indexed="81"/>
            <rFont val="Segoe UI"/>
            <family val="2"/>
          </rPr>
          <t>Lina Amaral Nakata:</t>
        </r>
        <r>
          <rPr>
            <sz val="9"/>
            <color indexed="81"/>
            <rFont val="Segoe UI"/>
            <family val="2"/>
          </rPr>
          <t xml:space="preserve">
Valor atualizado-Planilha CPO</t>
        </r>
      </text>
    </comment>
    <comment ref="I75" authorId="0" shapeId="0" xr:uid="{00000000-0006-0000-0000-000004000000}">
      <text>
        <r>
          <rPr>
            <b/>
            <sz val="9"/>
            <color indexed="81"/>
            <rFont val="Segoe UI"/>
            <family val="2"/>
          </rPr>
          <t>Lina Amaral Nakata:</t>
        </r>
        <r>
          <rPr>
            <sz val="9"/>
            <color indexed="81"/>
            <rFont val="Segoe UI"/>
            <family val="2"/>
          </rPr>
          <t xml:space="preserve">
Valor Planilha CPO R$ 1.911.543,77
Valor informado, atualilzado pela CPO</t>
        </r>
      </text>
    </comment>
    <comment ref="I76" authorId="0" shapeId="0" xr:uid="{00000000-0006-0000-0000-000005000000}">
      <text>
        <r>
          <rPr>
            <b/>
            <sz val="9"/>
            <color indexed="81"/>
            <rFont val="Segoe UI"/>
            <family val="2"/>
          </rPr>
          <t>Lina Amaral Nakata:</t>
        </r>
        <r>
          <rPr>
            <sz val="9"/>
            <color indexed="81"/>
            <rFont val="Segoe UI"/>
            <family val="2"/>
          </rPr>
          <t xml:space="preserve">
Valor estimado Planilha CPO R$ 6.509.061,42</t>
        </r>
      </text>
    </comment>
    <comment ref="I80" authorId="0" shapeId="0" xr:uid="{00000000-0006-0000-0000-000006000000}">
      <text>
        <r>
          <rPr>
            <b/>
            <sz val="9"/>
            <color indexed="81"/>
            <rFont val="Segoe UI"/>
            <family val="2"/>
          </rPr>
          <t>Lina Amaral Nakata:</t>
        </r>
        <r>
          <rPr>
            <sz val="9"/>
            <color indexed="81"/>
            <rFont val="Segoe UI"/>
            <family val="2"/>
          </rPr>
          <t xml:space="preserve">
Planilha da CPO R$ 18.000.766,16</t>
        </r>
      </text>
    </comment>
    <comment ref="I85" authorId="0" shapeId="0" xr:uid="{00000000-0006-0000-0000-000007000000}">
      <text>
        <r>
          <rPr>
            <b/>
            <sz val="9"/>
            <color indexed="81"/>
            <rFont val="Segoe UI"/>
            <family val="2"/>
          </rPr>
          <t>Lina Amaral Nakata:</t>
        </r>
        <r>
          <rPr>
            <sz val="9"/>
            <color indexed="81"/>
            <rFont val="Segoe UI"/>
            <family val="2"/>
          </rPr>
          <t xml:space="preserve">
estimativa planilha CPO R$ 865.028,17</t>
        </r>
      </text>
    </comment>
    <comment ref="I86" authorId="0" shapeId="0" xr:uid="{00000000-0006-0000-0000-000008000000}">
      <text>
        <r>
          <rPr>
            <b/>
            <sz val="9"/>
            <color indexed="81"/>
            <rFont val="Segoe UI"/>
            <family val="2"/>
          </rPr>
          <t>Lina Amaral Nakata:</t>
        </r>
        <r>
          <rPr>
            <sz val="9"/>
            <color indexed="81"/>
            <rFont val="Segoe UI"/>
            <family val="2"/>
          </rPr>
          <t xml:space="preserve">
Valor planilha CPO R$ 285983,56</t>
        </r>
      </text>
    </comment>
    <comment ref="H114" authorId="0" shapeId="0" xr:uid="{00000000-0006-0000-0000-000009000000}">
      <text>
        <r>
          <rPr>
            <b/>
            <sz val="9"/>
            <color indexed="81"/>
            <rFont val="Segoe UI"/>
            <family val="2"/>
          </rPr>
          <t>Lina Amaral Nakata:</t>
        </r>
        <r>
          <rPr>
            <sz val="9"/>
            <color indexed="81"/>
            <rFont val="Segoe UI"/>
            <family val="2"/>
          </rPr>
          <t xml:space="preserve">
Valor da obra estimado em R$ 820.557,46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 Amaral Nakata</author>
  </authors>
  <commentList>
    <comment ref="F1" authorId="0" shapeId="0" xr:uid="{00000000-0006-0000-0700-000001000000}">
      <text>
        <r>
          <rPr>
            <b/>
            <sz val="9"/>
            <color indexed="81"/>
            <rFont val="Segoe UI"/>
            <family val="2"/>
          </rPr>
          <t>Lina Amaral Nakata:</t>
        </r>
        <r>
          <rPr>
            <sz val="9"/>
            <color indexed="81"/>
            <rFont val="Segoe UI"/>
            <family val="2"/>
          </rPr>
          <t xml:space="preserve">
Dado do valor atual do contrato_Sistema em Nov/18</t>
        </r>
      </text>
    </comment>
    <comment ref="G1" authorId="0" shapeId="0" xr:uid="{00000000-0006-0000-0700-000002000000}">
      <text>
        <r>
          <rPr>
            <b/>
            <sz val="9"/>
            <color indexed="81"/>
            <rFont val="Segoe UI"/>
            <family val="2"/>
          </rPr>
          <t>Lina Amaral Nakata:</t>
        </r>
        <r>
          <rPr>
            <sz val="9"/>
            <color indexed="81"/>
            <rFont val="Segoe UI"/>
            <family val="2"/>
          </rPr>
          <t xml:space="preserve">
Posição Nov/18</t>
        </r>
      </text>
    </comment>
  </commentList>
</comments>
</file>

<file path=xl/sharedStrings.xml><?xml version="1.0" encoding="utf-8"?>
<sst xmlns="http://schemas.openxmlformats.org/spreadsheetml/2006/main" count="3314" uniqueCount="876">
  <si>
    <t>Área</t>
  </si>
  <si>
    <t>PROCESSOS</t>
  </si>
  <si>
    <t>DESCRIÇÃO DAS DESPESAS</t>
  </si>
  <si>
    <t>Tipo de Obra</t>
  </si>
  <si>
    <t>Valor em contratos DGA</t>
  </si>
  <si>
    <t>Saldo a liquidar</t>
  </si>
  <si>
    <t>Valor Consolidado Reuniões Setoriais</t>
  </si>
  <si>
    <t>PRIORIZAÇÃO  DIRETORES</t>
  </si>
  <si>
    <t>Recurso</t>
  </si>
  <si>
    <t>Adm. Central</t>
  </si>
  <si>
    <t>01 - CEB</t>
  </si>
  <si>
    <t>01-P-14057/2017</t>
  </si>
  <si>
    <t xml:space="preserve">Obra CEB - Fase 1 </t>
  </si>
  <si>
    <t>Remanescente</t>
  </si>
  <si>
    <t>P1</t>
  </si>
  <si>
    <t>Em execução</t>
  </si>
  <si>
    <t>ALOCAÇÃO</t>
  </si>
  <si>
    <t>01 - RE</t>
  </si>
  <si>
    <t>01-P-07736/2016</t>
  </si>
  <si>
    <t>Reforma de sanitários da CPO/INCAMP</t>
  </si>
  <si>
    <t>Reforma</t>
  </si>
  <si>
    <t>P</t>
  </si>
  <si>
    <t>Concluído</t>
  </si>
  <si>
    <t>-</t>
  </si>
  <si>
    <t>01-P-09603/2017</t>
  </si>
  <si>
    <t>Obra de PPCI e instalações elétricas - almoxarifado central -AVCB</t>
  </si>
  <si>
    <t>01-P-03289/2017</t>
  </si>
  <si>
    <t>Criação do Espaço Exploratório do Museu de Ciências no COTUCA</t>
  </si>
  <si>
    <t>Obra nova</t>
  </si>
  <si>
    <t>PROGRAMAÇÃO</t>
  </si>
  <si>
    <t>01-P-05348/2017</t>
  </si>
  <si>
    <t>Selagens de poços e análise de águas subterrâneas</t>
  </si>
  <si>
    <t>Planejamento Urbano</t>
  </si>
  <si>
    <t>P2</t>
  </si>
  <si>
    <t>Em execução/P</t>
  </si>
  <si>
    <t>01-P-23953/2015</t>
  </si>
  <si>
    <t xml:space="preserve">Reservatório elevado de água para o Polo Científico </t>
  </si>
  <si>
    <t>01-P-32061/2015</t>
  </si>
  <si>
    <t>Planejamento prédio de Laboratórios de P&amp;D - Convênio FINEP</t>
  </si>
  <si>
    <t>01-P-5426/2018</t>
  </si>
  <si>
    <t>Contratação de empresa para conclusão da obra do prédio de Biocombustíveis - LIB referente processo 01P-18394/2007</t>
  </si>
  <si>
    <t>01-P-2933/2018</t>
  </si>
  <si>
    <t>Contratação de serviço de Infraestrutura/cabeamento para o prédio - LIB-FINEP</t>
  </si>
  <si>
    <t>01-P-26280/2016</t>
  </si>
  <si>
    <t>Cabeamento estruturado da Ouvidoria e RH da Prefeitura</t>
  </si>
  <si>
    <t>01-P-11048/2017</t>
  </si>
  <si>
    <t>Contratação de Empresa para fornecimento e Instalação de Elevador para o Laboratório de Biocombustíveis</t>
  </si>
  <si>
    <t>SEM RECURSO</t>
  </si>
  <si>
    <t>01-P-00893/2015</t>
  </si>
  <si>
    <t xml:space="preserve">SPDA para o prédio da SG/PG </t>
  </si>
  <si>
    <t>Adiar</t>
  </si>
  <si>
    <t>01-P-19354/2015</t>
  </si>
  <si>
    <t xml:space="preserve">Reforma Elétrica e Urbanização do Laboratório de Inovação em Biocombustível </t>
  </si>
  <si>
    <t xml:space="preserve">Guarda Corpos e cobertura em Policarbonato  para o LaCTAD </t>
  </si>
  <si>
    <t>01-P-07801/2015</t>
  </si>
  <si>
    <t>Biblioteca de Obras Raras (BORA) - Construção do Prédio</t>
  </si>
  <si>
    <t>Em execução/Adiar</t>
  </si>
  <si>
    <t>sem recurso</t>
  </si>
  <si>
    <t>01-P-25896/2010</t>
  </si>
  <si>
    <t>Reforma e Adequação de Sanitário da DAC e Ciclo Básico</t>
  </si>
  <si>
    <t>01-P-02926/2012</t>
  </si>
  <si>
    <t>Serv. Digitalização de Documentos Arquivados na COMVEST</t>
  </si>
  <si>
    <t>01-P-26859/2014</t>
  </si>
  <si>
    <t>Climatização de salas da DEDIC</t>
  </si>
  <si>
    <t>01-P-02745/2016</t>
  </si>
  <si>
    <t>Instalação de Cabeamento de Dados do Novo Prédio do NEPP</t>
  </si>
  <si>
    <t>05-P-27139/2016</t>
  </si>
  <si>
    <t>Desenvolvimento de projeto para nova moradia estudantil da Unicamp</t>
  </si>
  <si>
    <t>01-P-18463/2015</t>
  </si>
  <si>
    <t xml:space="preserve">Construção de entreposto p/residuos perigosos - CGU/Grupo Gestor de Residuos </t>
  </si>
  <si>
    <t>01-P-12639/2016</t>
  </si>
  <si>
    <t>Conclusão da Reforma do Antigo Barracão da Marcenaria</t>
  </si>
  <si>
    <t>01-P-09573/2013</t>
  </si>
  <si>
    <t>Serviço de execução piso da Reforma EA2 - PRG</t>
  </si>
  <si>
    <t>01-P-16030/2016</t>
  </si>
  <si>
    <t>Construção de mini quadra esportiva no PRODECAD</t>
  </si>
  <si>
    <t>01-P-08009/2014</t>
  </si>
  <si>
    <t xml:space="preserve">Const. Área de 600 m² - Ampliação Àrea Útil de Laboratórios - RE/CBMEG </t>
  </si>
  <si>
    <t>01-P-02707/2011</t>
  </si>
  <si>
    <t xml:space="preserve">Reformas no Ginásio Multidisciplinar da Unicamp </t>
  </si>
  <si>
    <t>01-P-17725/2012</t>
  </si>
  <si>
    <t xml:space="preserve">Contratação Empresa para pintura externa do Ciclo Básico II </t>
  </si>
  <si>
    <t>01-P-10321/2017</t>
  </si>
  <si>
    <t>Reforma de ambiente para funcionários terceirizados</t>
  </si>
  <si>
    <t>01-P-31635/2015</t>
  </si>
  <si>
    <t>Construção de sanitários/vestuários para adultos na Dedic/Maternal</t>
  </si>
  <si>
    <t>01-P-18188/2014</t>
  </si>
  <si>
    <t>Reforma do espaço administrativo do CDC</t>
  </si>
  <si>
    <t>01-P-04000/2017</t>
  </si>
  <si>
    <t>Sondagem de solo da mini quadra esportiva do PRODECAD</t>
  </si>
  <si>
    <t>01-P- 9920/2016</t>
  </si>
  <si>
    <t>Estudo de impacto ambiental - Quadra 42 (PIDS)</t>
  </si>
  <si>
    <t>01-P-21009/2015</t>
  </si>
  <si>
    <t>Ampliação do CECI - Berçario</t>
  </si>
  <si>
    <t>Obra Nova</t>
  </si>
  <si>
    <t>01-P-25894/2015</t>
  </si>
  <si>
    <t>Reforma e adequação da Coordenadoria de Assuntos Comunitários</t>
  </si>
  <si>
    <t>01-P-29342/2014</t>
  </si>
  <si>
    <t>Reforma e Adequações do Centro de Convenções e Ginásio Multidisciplinar</t>
  </si>
  <si>
    <t>01-P-00857/2015</t>
  </si>
  <si>
    <t>Centro de Vivência do Idoso</t>
  </si>
  <si>
    <t>01-P-31983/2015</t>
  </si>
  <si>
    <t>Obra do Centro Paulista de Pesquisa em Bioenergia</t>
  </si>
  <si>
    <t>01-P-17846/2011</t>
  </si>
  <si>
    <t xml:space="preserve">Obra Interligação e Acessibil. dos Prédios da Reitoria III e IV </t>
  </si>
  <si>
    <t>Acessibilidade</t>
  </si>
  <si>
    <t>Não priorizado</t>
  </si>
  <si>
    <t>01-P-15979/2014</t>
  </si>
  <si>
    <t xml:space="preserve">Obra Núcleo de Acessibilidade e Reforma dos Sanitários do CEL </t>
  </si>
  <si>
    <t>01-P-15981/2014</t>
  </si>
  <si>
    <t>Execução da obra do Núcleo de Acessibilidade do Prédio V da Reitoria</t>
  </si>
  <si>
    <t>01-P-24374/2010</t>
  </si>
  <si>
    <t>Acessibilidade do Prédio do CONSU</t>
  </si>
  <si>
    <t>01-P-7825/2017</t>
  </si>
  <si>
    <t xml:space="preserve">Perfuração de Poços Profundos na Área de Ampliação do Campus Barão Geraldo </t>
  </si>
  <si>
    <t>01-P-14853/2017</t>
  </si>
  <si>
    <t>Refacção do Sistema de Impermeabilização do Prédio Ceci Parcial</t>
  </si>
  <si>
    <t>01-P-25736/2010</t>
  </si>
  <si>
    <t>Planejamento Infraestrutura e Urbanização Polo Pesquisa UNICAMP</t>
  </si>
  <si>
    <t>Reforma da praça do Museu de Ciências</t>
  </si>
  <si>
    <t>01-P-21928/2014</t>
  </si>
  <si>
    <t>Contratação de empresa para construção de torre fornecimento e instalação de elevador no CBII</t>
  </si>
  <si>
    <t>01-P-16824/2012</t>
  </si>
  <si>
    <t>Planejamento Reforma do Estudio do GGTE</t>
  </si>
  <si>
    <t>Novo Processo</t>
  </si>
  <si>
    <t>01-P-9992/2017</t>
  </si>
  <si>
    <t>Projeto de aumento de demanda de efluentes da Sobrapar em Tronco Coletor de Esgoto da UNICAMP</t>
  </si>
  <si>
    <t>01-P-0658/2015</t>
  </si>
  <si>
    <t>Recuperação da sub adutora principal de abastecimento de água da UNICAMP</t>
  </si>
  <si>
    <t>01-P-10150/2017</t>
  </si>
  <si>
    <t>Projeto Retrofit (elétrico, hidraulico e impermeabilização) da casa de bombas do reservatório teatro de arena</t>
  </si>
  <si>
    <t>01-P-9993/2017</t>
  </si>
  <si>
    <t>Projeto para a elaboração de rede de distribuição de água potável e incêndio do reservatório da triagem para os prédios da FCM 9 a 13</t>
  </si>
  <si>
    <t>01-P-15132/2012</t>
  </si>
  <si>
    <t>Ampliação área médica - Entrada de água Sanasa</t>
  </si>
  <si>
    <t>01-P-13868/2018</t>
  </si>
  <si>
    <t>Impermeabilização cobertura prédio Reitoria II - SG/PG</t>
  </si>
  <si>
    <t>Urgência</t>
  </si>
  <si>
    <t>Em execução Novo Processo</t>
  </si>
  <si>
    <t>01.04.08 - CEL</t>
  </si>
  <si>
    <t>01-P-00143/2003</t>
  </si>
  <si>
    <t>Novas Instalações do CEL</t>
  </si>
  <si>
    <t>Biológicas</t>
  </si>
  <si>
    <t>02 - FCM</t>
  </si>
  <si>
    <t>01-P-02451/2015</t>
  </si>
  <si>
    <t xml:space="preserve">Instalação Linha da Vida - FCM </t>
  </si>
  <si>
    <t>01-P-12843/2017</t>
  </si>
  <si>
    <t>Medicina Translacional (Esqueleto de prédio)</t>
  </si>
  <si>
    <t>02-P-5808/2014</t>
  </si>
  <si>
    <t>Instalação e Revisão de SPDA (pára-raios)</t>
  </si>
  <si>
    <t>Não consta</t>
  </si>
  <si>
    <t>01-P-27864/2010</t>
  </si>
  <si>
    <t>Ampliação do CEPRE/DHR/Fonoaudiologia 1ª Etapa</t>
  </si>
  <si>
    <t>02-P-20065/2000</t>
  </si>
  <si>
    <t>Readequação de piso e iluminação balizadora do auditório</t>
  </si>
  <si>
    <t>01-P-01733/2012</t>
  </si>
  <si>
    <t xml:space="preserve">Obra de acessibilidade dos prédios 10 e11 da FCM </t>
  </si>
  <si>
    <t>Tecnológicas</t>
  </si>
  <si>
    <t>03 - FEM</t>
  </si>
  <si>
    <t>01-P-19614/2011</t>
  </si>
  <si>
    <t xml:space="preserve">Obras de ampliação do Prédio Q36-P59 de salas de aulas da FEM </t>
  </si>
  <si>
    <t>01-P-18704/2012</t>
  </si>
  <si>
    <t xml:space="preserve">Reforma da Cantina Tropicaliente da FEM </t>
  </si>
  <si>
    <t>01-P-07971/2014</t>
  </si>
  <si>
    <t xml:space="preserve">Reforma de Salas de Aula/3 Salas de Aula no Q-36 </t>
  </si>
  <si>
    <t>04 - FEA</t>
  </si>
  <si>
    <t>04-P-5119/2017</t>
  </si>
  <si>
    <t>Cobertura e reforma prédio biblioteca</t>
  </si>
  <si>
    <t>Em execução P</t>
  </si>
  <si>
    <t>01-P-19842/2013</t>
  </si>
  <si>
    <t>Readequação da entrada de energia elétrica</t>
  </si>
  <si>
    <t>05 - FEC</t>
  </si>
  <si>
    <t>05-P-04293/2015</t>
  </si>
  <si>
    <t>Serviço de pintura p/ estrutura metálica do lab. LABTUBE -FEC</t>
  </si>
  <si>
    <t>Manutenção</t>
  </si>
  <si>
    <t>05-P-9557-2013</t>
  </si>
  <si>
    <t>Construção de Acesso ao Bloco 7</t>
  </si>
  <si>
    <t>01-P-07986/2014</t>
  </si>
  <si>
    <t xml:space="preserve">Readequação de Espaços de Ocupação Administrativa da FEC para uso Acadêmico </t>
  </si>
  <si>
    <t>01-P-7667/2016</t>
  </si>
  <si>
    <t>Planejamento núcleo de acessibilidade da FEC/RTV</t>
  </si>
  <si>
    <t>06 - FOP</t>
  </si>
  <si>
    <t>06-P-17011/2017</t>
  </si>
  <si>
    <t>Execução do projeto técnico de proteção contra incêndio para o campus principal da FOP</t>
  </si>
  <si>
    <t>06-P-00943/2016</t>
  </si>
  <si>
    <t>Reforma de sanitário e copa da Creche/FOP</t>
  </si>
  <si>
    <t>06-P-13520/2016</t>
  </si>
  <si>
    <t>Instalação de elevador hidráulico na FOP</t>
  </si>
  <si>
    <t>06-P-15124/2015</t>
  </si>
  <si>
    <t>Construção do Edifício de Clinica e Pré-Clinica da FOP.</t>
  </si>
  <si>
    <t>06-P-10094/2016</t>
  </si>
  <si>
    <t>Conclusão do Bloco A do Centro Clínico da FOP</t>
  </si>
  <si>
    <t>07 - IB</t>
  </si>
  <si>
    <t>07-P-02009/2017</t>
  </si>
  <si>
    <t>Recuperação asfaltica dos estacionamentos do IB</t>
  </si>
  <si>
    <t>CONCLUÍDO</t>
  </si>
  <si>
    <t>01-P-07977/2014</t>
  </si>
  <si>
    <t>Conclusão do Laboratório do INFABIC - IB</t>
  </si>
  <si>
    <t>07-P-01417/2017</t>
  </si>
  <si>
    <t>Reforma dos quadros elétricos do Bloco H (terreo)</t>
  </si>
  <si>
    <t>01-P-16714/2017</t>
  </si>
  <si>
    <t>Museu Herbário (8.988.186,74 recurso FINEP)</t>
  </si>
  <si>
    <t>em execução P1</t>
  </si>
  <si>
    <t>01-P-16339/2014</t>
  </si>
  <si>
    <t>Forro e climatização do laboratório INFABIC</t>
  </si>
  <si>
    <t>Anfiteatro de Anatomia</t>
  </si>
  <si>
    <t>01-P-6196/2018</t>
  </si>
  <si>
    <t>Contratação de empresa para desenvolvimento de projetos retrofit das redes de coleta, afastamento de efluentes e galerias águas pluviais - IB referente processo 01P24967/20105</t>
  </si>
  <si>
    <t>Exatas</t>
  </si>
  <si>
    <t>08 - IFGW</t>
  </si>
  <si>
    <t>20-P-21092/2011</t>
  </si>
  <si>
    <t xml:space="preserve">Reforma nas brises superiores do prédio A6/DEQ - IFGW </t>
  </si>
  <si>
    <t>08-P-09867/2016</t>
  </si>
  <si>
    <t>Reforma do Lamult</t>
  </si>
  <si>
    <t>01-P-378/2014</t>
  </si>
  <si>
    <t>Projeto de acessibilidade e quiosque – Prédio LEB/LEI</t>
  </si>
  <si>
    <t>Humanas</t>
  </si>
  <si>
    <t>09 - IFCH</t>
  </si>
  <si>
    <t>01-P-6806/2018</t>
  </si>
  <si>
    <t xml:space="preserve">Revitalização Rede Elétrica IFCH </t>
  </si>
  <si>
    <t>09-P-19138/2008</t>
  </si>
  <si>
    <t>Readequação do Espaço Físico da Biblioteca do IFCH</t>
  </si>
  <si>
    <t>01-P-01738/2012</t>
  </si>
  <si>
    <t>Obra de acessibilidade do prédio dos professores do IFCH</t>
  </si>
  <si>
    <t>01-P-00758/2016</t>
  </si>
  <si>
    <t>Revitalização da quadra IFCH/AEL com vistas a acessibilidade.</t>
  </si>
  <si>
    <t>10 - IMECC</t>
  </si>
  <si>
    <t>01-P-04085/2012</t>
  </si>
  <si>
    <t>Novo Laboratório de Ensino</t>
  </si>
  <si>
    <t>01-P-03690/2011</t>
  </si>
  <si>
    <t>Reforma dos Sanitários do Prédio Principal do IMECC</t>
  </si>
  <si>
    <t>01-P-03954/2013</t>
  </si>
  <si>
    <t>Restaurante do IMECC</t>
  </si>
  <si>
    <t>11 - IQ</t>
  </si>
  <si>
    <t>11-P-10754/2016</t>
  </si>
  <si>
    <t>Manutenção mensal preventiva em alarmes de incêndio do IQ</t>
  </si>
  <si>
    <t>Combate a incêndio do Instituto de Química</t>
  </si>
  <si>
    <t>01-P-07990/2014</t>
  </si>
  <si>
    <t xml:space="preserve">Infr. Ens. Pesq./Instal. Paralelismo nos Grupos Geradores - Lab. - A, B, D, I, J E K. - IQ </t>
  </si>
  <si>
    <t>01-P-15977/2014</t>
  </si>
  <si>
    <t>Acessibilidade e reforma de sanitários do bloco E e H - IQ</t>
  </si>
  <si>
    <t>12 - COTUCA</t>
  </si>
  <si>
    <t>01-P-21947/2014</t>
  </si>
  <si>
    <t>Construção das novas instalações do COTUCA</t>
  </si>
  <si>
    <t>Saúde</t>
  </si>
  <si>
    <t>15 - HC</t>
  </si>
  <si>
    <t>15-P-19339/2013</t>
  </si>
  <si>
    <t>Contratação de empresa especializada para reforma da UTI Pediátrica</t>
  </si>
  <si>
    <t>15-P-27740/2015</t>
  </si>
  <si>
    <t>Substituição de transformadores à PCB por transformadores à seco-HC</t>
  </si>
  <si>
    <t>Iluminação do Heliporto do HC</t>
  </si>
  <si>
    <t>15-P-22292/2014</t>
  </si>
  <si>
    <t>Desmobilização do parque de combustível e tratamento de solo</t>
  </si>
  <si>
    <t>16 - BCCL</t>
  </si>
  <si>
    <t>16-P-19868/2014</t>
  </si>
  <si>
    <t>Atualização e modernização de elevador e instalação de montacargas - BC</t>
  </si>
  <si>
    <t>16-P-8844/2016</t>
  </si>
  <si>
    <t>Manutenção e reforma de janelas da BCCL</t>
  </si>
  <si>
    <t>16-P-9529/2016</t>
  </si>
  <si>
    <t>Complementação para aquisição de mobiliários para o andar térreo da BC</t>
  </si>
  <si>
    <t>05-P-7893/2015</t>
  </si>
  <si>
    <t>Reforma de sanitários</t>
  </si>
  <si>
    <t xml:space="preserve">Reforma do auditório da BC </t>
  </si>
  <si>
    <t>16-P-25343-2015</t>
  </si>
  <si>
    <t>sala multiuso no subsolo- campus tranquilo</t>
  </si>
  <si>
    <t>17 - IA</t>
  </si>
  <si>
    <t>Reforma Elétrica do Prédio Central</t>
  </si>
  <si>
    <t>01-p-24771/2018</t>
  </si>
  <si>
    <t xml:space="preserve">Reforma do Pavilhão de Artes </t>
  </si>
  <si>
    <t>01-P-24771/2018</t>
  </si>
  <si>
    <t xml:space="preserve">Serv. diversos nas novas instalações no prédio da Midialogia do IA </t>
  </si>
  <si>
    <t>01-P-01880/2015</t>
  </si>
  <si>
    <t>Construção do Prédio do Departamento de Artes Cênicas e Corporais</t>
  </si>
  <si>
    <t>01-P-1915/2015</t>
  </si>
  <si>
    <t>Conclusão de obra do Teatro do IA</t>
  </si>
  <si>
    <t>05-P-00651/2016</t>
  </si>
  <si>
    <t>Ampliação do Prédio do Departamente de Música do IA</t>
  </si>
  <si>
    <t>Of. IA 089/2015</t>
  </si>
  <si>
    <t xml:space="preserve">Ampliação do prédio do departamento de música - IA </t>
  </si>
  <si>
    <t>01-P-09750/2007</t>
  </si>
  <si>
    <t>Construção do Centro Academico - IA</t>
  </si>
  <si>
    <t>Reforma do Auditório</t>
  </si>
  <si>
    <t>01-P-30516/2016</t>
  </si>
  <si>
    <t>Projeto para conclusão do Teatro Laboratório - IA</t>
  </si>
  <si>
    <t>01-P-26934/2011</t>
  </si>
  <si>
    <t>Acessibilidade IA</t>
  </si>
  <si>
    <t>01-P-15146/2016</t>
  </si>
  <si>
    <t xml:space="preserve">Restauração da Fachadas, Acessibilidade e Acessos do IA </t>
  </si>
  <si>
    <t>18 - FEQ</t>
  </si>
  <si>
    <t>18-P-13230/2016</t>
  </si>
  <si>
    <t>Impl. Rede Elétrica Compacta para o Bloco G da FEQ</t>
  </si>
  <si>
    <t>Planes II - Confecção e instalação anti-pânico nos Blocos B, C, D, E e Rahoma</t>
  </si>
  <si>
    <t>01-P-03432/2013</t>
  </si>
  <si>
    <t>Projeto FEQ / Abrigo para Resíduos Químicos</t>
  </si>
  <si>
    <t>01-P-06592/2011</t>
  </si>
  <si>
    <t>Prédio de ensino</t>
  </si>
  <si>
    <t>01-P-15986/2014</t>
  </si>
  <si>
    <t>Obra do nucleo de acessibilidade dos Blocos A e B da FEQ</t>
  </si>
  <si>
    <t>19- FE</t>
  </si>
  <si>
    <t>19-P-24672/2015</t>
  </si>
  <si>
    <t>Serviço de refacção do sistema de impermeabilização das lajes do Prédio Principal da FE</t>
  </si>
  <si>
    <t>01-P-23330/2013</t>
  </si>
  <si>
    <t xml:space="preserve">Projeto executivo do Centro de Referência em Formação de Educadores </t>
  </si>
  <si>
    <t>01-P-07342/2015</t>
  </si>
  <si>
    <t>Adequação da infraestrutura física do prédio "Anexo 3"</t>
  </si>
  <si>
    <t>19-P-03319/2016</t>
  </si>
  <si>
    <t>Substituição de elevador do prédio principal da FE</t>
  </si>
  <si>
    <t>01-P-07988/2014</t>
  </si>
  <si>
    <t xml:space="preserve">Reforma da Sala TIC da FE </t>
  </si>
  <si>
    <t>01-P-24926/2016</t>
  </si>
  <si>
    <t>Realocação de divisórias das salas de Professores  do 2º piso do Prédio Principal, com eliminação de amianto</t>
  </si>
  <si>
    <t>01-P-20326/2012</t>
  </si>
  <si>
    <t>Planejamento Rede Água Pluvial na FE</t>
  </si>
  <si>
    <t>21 - IEL</t>
  </si>
  <si>
    <t>01-P-7124/2017</t>
  </si>
  <si>
    <t xml:space="preserve">Pavilhão dos Docentes do IEL </t>
  </si>
  <si>
    <t>01-P-07841/2013</t>
  </si>
  <si>
    <t>Obra de reedificação da fachada da Biblioteca do IEL - INCÊNDIO</t>
  </si>
  <si>
    <t>01-P-15987/2014</t>
  </si>
  <si>
    <t>Obra do núcleo de acessibilidade e reforma de sanitários do bloco 7 do IEL</t>
  </si>
  <si>
    <t>22 - IG</t>
  </si>
  <si>
    <t>22-P-10568/2016</t>
  </si>
  <si>
    <t>Cabeamento de rede prédio novo</t>
  </si>
  <si>
    <t>23 - FEF</t>
  </si>
  <si>
    <t>01-P-30450/2016</t>
  </si>
  <si>
    <t>Fiscalização de obra de estrutura metálica</t>
  </si>
  <si>
    <t>01-P-19504/2010</t>
  </si>
  <si>
    <t>Reforma Quadras Poliesportivas Proc. 01P-26939/2014 e 01P-29034/2015)</t>
  </si>
  <si>
    <t>01-P-13420/2014</t>
  </si>
  <si>
    <t xml:space="preserve"> Reforma Quadras Poliesportivas</t>
  </si>
  <si>
    <t>01-P-27178/2010</t>
  </si>
  <si>
    <t>Reforma da piscina (entrou no Planes 2014)</t>
  </si>
  <si>
    <t>01-P-20642/2015</t>
  </si>
  <si>
    <t>Planejamento, readequação, ampliação e reforma do depósito de material de atletismo e sala de musculação</t>
  </si>
  <si>
    <t>23-P-25321/2015</t>
  </si>
  <si>
    <t>Construção de abrigo para resíduos</t>
  </si>
  <si>
    <t>01-P-15971/2014</t>
  </si>
  <si>
    <t>Planejamento Núcleo de Acessibilidade e Reforma dos Sanitários do Predio da Biblioteca da FEF</t>
  </si>
  <si>
    <t>27 - CAISM</t>
  </si>
  <si>
    <t>Revitalização do Piso Térreo do CAISM</t>
  </si>
  <si>
    <t xml:space="preserve">Estimativa de Investimento - Cobertura do Bloco da Diretoria Executiva </t>
  </si>
  <si>
    <t>28 - FEAGRI</t>
  </si>
  <si>
    <t>01-P-06642/2015</t>
  </si>
  <si>
    <t>Substituição de para-raios da FEAGRI</t>
  </si>
  <si>
    <t>Instalação/Manutenção de Condicionadores de Ar</t>
  </si>
  <si>
    <t>01-P-15967/2014</t>
  </si>
  <si>
    <t>Obra do núcleo de acessibilidade do prédio I da FEAGRI</t>
  </si>
  <si>
    <t>28-P-24132/2012</t>
  </si>
  <si>
    <t xml:space="preserve">Implantação de reservatório elevado na FEAGRI </t>
  </si>
  <si>
    <t>01-P-05218/2012</t>
  </si>
  <si>
    <t>Vestiário para o Campo Experimental da FEAGRI</t>
  </si>
  <si>
    <t>01-P-28216/2016</t>
  </si>
  <si>
    <t>REFORMA E ADEQUAÇÃO DE SANITÁRIO DA DAC REF. PROC. 01-P-25896-2010</t>
  </si>
  <si>
    <t>01-P-06338/2017</t>
  </si>
  <si>
    <t>Reservatório elevado para 4 prédios da FEAGRI</t>
  </si>
  <si>
    <t>Of. FEAGRI 123/2016</t>
  </si>
  <si>
    <t xml:space="preserve">Instalação de elevador no prédio III da FEAGRI </t>
  </si>
  <si>
    <t>01-P-26621/2015</t>
  </si>
  <si>
    <t>Reforma de sanitários dos laboratórios da FEAGRI</t>
  </si>
  <si>
    <t>28-P-16772/2017</t>
  </si>
  <si>
    <t>Serviço de Execução de Obras de Reparos na Rede de Esgoto da FEAGRI</t>
  </si>
  <si>
    <t>29 - FEEC</t>
  </si>
  <si>
    <t>01-P-20857/2014</t>
  </si>
  <si>
    <t>Telhado</t>
  </si>
  <si>
    <t>01-P-07985/2014</t>
  </si>
  <si>
    <t>Laboratórios Multidisciplinares em Engenharia de Energia e de Informática</t>
  </si>
  <si>
    <t>29-P-26568/2016</t>
  </si>
  <si>
    <t>Reforma dos Sanitários</t>
  </si>
  <si>
    <t>01-P-00770/2013</t>
  </si>
  <si>
    <t>Acessibilidade Bloco H da FEEC (Projeto e Obra)</t>
  </si>
  <si>
    <t>31 - CPQBA</t>
  </si>
  <si>
    <t>31-P-3398/2015</t>
  </si>
  <si>
    <t xml:space="preserve">Construção da cerca perimetral </t>
  </si>
  <si>
    <t>32 - HEMO</t>
  </si>
  <si>
    <t>32-P-19596/2015</t>
  </si>
  <si>
    <t>Contratação de empresa para o fornecimento de materiais e mão de obra para Abrigo de Resíduos</t>
  </si>
  <si>
    <t xml:space="preserve">01-P-4347/2014 </t>
  </si>
  <si>
    <t>Contratação de empresa para execução da obra de remodelação de entrada de energia</t>
  </si>
  <si>
    <t>32-P-31898/2015</t>
  </si>
  <si>
    <t xml:space="preserve">Obra do Novo Prédio Coordenadoria, Metrologia e Refeitório do Hemocentro </t>
  </si>
  <si>
    <t>Em execução/P1</t>
  </si>
  <si>
    <t>32-P-23159/2016</t>
  </si>
  <si>
    <t>Equipamentos de climatização para o Hemocentro - Laboratório Pesquisa e Hemofilia e Doenças Vasculares. Nem iniciou.</t>
  </si>
  <si>
    <t>Memo. HEMO 053/2015</t>
  </si>
  <si>
    <t>Construção de câmara fria, recepção e área de liberação para o Hemocentro</t>
  </si>
  <si>
    <t>Ped. 13/2017 SeAC</t>
  </si>
  <si>
    <t>Contratação de material e mão de obra para infraestrutura de dados e telefonia do novo prédio</t>
  </si>
  <si>
    <t xml:space="preserve">Of. Hemo/Coord. 23/2017 </t>
  </si>
  <si>
    <t>Elevador do prédio do novo prédio</t>
  </si>
  <si>
    <t>01-P-19118/2013</t>
  </si>
  <si>
    <t xml:space="preserve">Instalação do Elevador I - acessibilidade Prédio Hemocentro 1 </t>
  </si>
  <si>
    <t>34 - IC</t>
  </si>
  <si>
    <t>01-P-2537/2016</t>
  </si>
  <si>
    <t xml:space="preserve">Conclusão da Obra IC-04 </t>
  </si>
  <si>
    <t>34-P-27302/2015</t>
  </si>
  <si>
    <t xml:space="preserve">Reforma da recepção e hall de entrada do IC 3 e 5 </t>
  </si>
  <si>
    <t>34-P-04748/2011</t>
  </si>
  <si>
    <t xml:space="preserve">Projeto de proteção contra incêncio - IC </t>
  </si>
  <si>
    <t>Impermeabilização da caixa de água do IC 3</t>
  </si>
  <si>
    <t>35 - GASTRO</t>
  </si>
  <si>
    <t>01-P-03947/2009</t>
  </si>
  <si>
    <t>Adequação da rede elétrica do Gastrocentro</t>
  </si>
  <si>
    <t>01-P-05707/2015</t>
  </si>
  <si>
    <t>Pintura Externa do Gastrocentro</t>
  </si>
  <si>
    <t>Reforma da Recepção</t>
  </si>
  <si>
    <t>36 - FCA</t>
  </si>
  <si>
    <t>36-P-13369/2016</t>
  </si>
  <si>
    <t>Adequação elétrica dos laboratórios</t>
  </si>
  <si>
    <t>01-P-8727/2015</t>
  </si>
  <si>
    <t>Construção do Prédio Multiuso</t>
  </si>
  <si>
    <t xml:space="preserve">Complementação da urbanização do entorno dos prédios de laboratórios.  </t>
  </si>
  <si>
    <t xml:space="preserve">Adequações na infraestrutura dos prédios de laboratórios </t>
  </si>
  <si>
    <t>01-P-6764/2015</t>
  </si>
  <si>
    <t xml:space="preserve">Implantação do Centro Esportivo da FCA (Etapas I e II) </t>
  </si>
  <si>
    <t>01-P-30432/2015</t>
  </si>
  <si>
    <t>Correção de duas quadras esportivas da FCA</t>
  </si>
  <si>
    <t>01-P-24373/2010</t>
  </si>
  <si>
    <t>Portaria de Veículos</t>
  </si>
  <si>
    <t>Reforma dos alambrados</t>
  </si>
  <si>
    <t>Pintura do Ensino I</t>
  </si>
  <si>
    <t>Reforma das coberturas dos prédios</t>
  </si>
  <si>
    <t>01-P-13482/2016</t>
  </si>
  <si>
    <t>Conclusão da infraestrutura - Setor Norte</t>
  </si>
  <si>
    <t>37 - FT</t>
  </si>
  <si>
    <t>01-P-05144/2012</t>
  </si>
  <si>
    <t>2 Salas de Aula            (Total=280 m2) FT</t>
  </si>
  <si>
    <t>2o Piso da Pós                     (Total = 410 m2)</t>
  </si>
  <si>
    <t>37-P-00892/2015</t>
  </si>
  <si>
    <t>Reforma de Sanitários FT</t>
  </si>
  <si>
    <t>38 - FENF</t>
  </si>
  <si>
    <t>01-P-01341/2016</t>
  </si>
  <si>
    <t>Construção do Centro de Vivência de alunos</t>
  </si>
  <si>
    <t>01-P-01336/2016</t>
  </si>
  <si>
    <t>Construção do Prédio Novo (ante projeto)</t>
  </si>
  <si>
    <t>01-P-10811/2015</t>
  </si>
  <si>
    <t>Reforma do prédio da FENF</t>
  </si>
  <si>
    <t>39 - FCF</t>
  </si>
  <si>
    <t>01-P-31067/2012</t>
  </si>
  <si>
    <t>Construção do Prédio da Farmácia da FCM (novo processo)</t>
  </si>
  <si>
    <t>Solicitando recursos extra-orçamentários para adequação do espaço e aquisição de mobiliários e equipamentos.</t>
  </si>
  <si>
    <t>Antigo espaço da Mapoteca do IG - Instalação do Laboratório de Ensino da FCF</t>
  </si>
  <si>
    <t>Reforma do prédio para alocação dos Laboratórios da FCF</t>
  </si>
  <si>
    <t>42 - EDITORA</t>
  </si>
  <si>
    <t>01-P-17231/2014</t>
  </si>
  <si>
    <t xml:space="preserve">Construção da Nova Sede da Editora </t>
  </si>
  <si>
    <t>43 - CECOM</t>
  </si>
  <si>
    <t>01-P-32412/2015</t>
  </si>
  <si>
    <t>Reforma da clínica médica e odontológica - CECOM</t>
  </si>
  <si>
    <t>Adequação da infraestrutura de TI do CECOM</t>
  </si>
  <si>
    <t>01-P-4717/2012</t>
  </si>
  <si>
    <t>Reforma e adequação do prédio CECOM Limeira</t>
  </si>
  <si>
    <t>44-PREFEITURA</t>
  </si>
  <si>
    <t>01-P-3265/2017</t>
  </si>
  <si>
    <t>Remoção de forro, luminárias e fios do prédio antigo do COTUCA</t>
  </si>
  <si>
    <t>01-P-10148/2017</t>
  </si>
  <si>
    <t>Projeto de Recuperação do Tronco Coletor de Esgoto do IB e RU até a interligação ao emissário Sanasa</t>
  </si>
  <si>
    <t>01-P-16124/2016</t>
  </si>
  <si>
    <t>Construção de calçada na rua Pitágoras, entorno do IE</t>
  </si>
  <si>
    <t>01-P-13592/2017</t>
  </si>
  <si>
    <t>Contratação de empresa de pintura externa do prédio da Secretaria de Segurança Universitária</t>
  </si>
  <si>
    <t>01-P-6628/2017</t>
  </si>
  <si>
    <t>Adequação de Instalações Elétricas na Cozinha do RU</t>
  </si>
  <si>
    <t>01-P-01678/2015</t>
  </si>
  <si>
    <t>Reforma do elevador de carga do RU</t>
  </si>
  <si>
    <t>01-P-08520/2015</t>
  </si>
  <si>
    <t xml:space="preserve">Serv. de Perfilagem Ótica e Manut. de Poços Profundos do Campus </t>
  </si>
  <si>
    <t>01-P-06545/2012</t>
  </si>
  <si>
    <t xml:space="preserve">Sist. de Saneamento - Ampl. Infraest. - Polo de Pesquisa e Rest.Univ. II </t>
  </si>
  <si>
    <t>01-P-27003/2011</t>
  </si>
  <si>
    <t>Plan. e obra da portaria e cobertura - Centros de Vivência</t>
  </si>
  <si>
    <t>01-P-03054/2016</t>
  </si>
  <si>
    <t>Infraestrutura elétrica e saneamento para atender quadra 42</t>
  </si>
  <si>
    <t>01-P-01671/2015</t>
  </si>
  <si>
    <t>Substituição da tubulação de retorno de condensadoo</t>
  </si>
  <si>
    <t>01-P-08227/2017</t>
  </si>
  <si>
    <t>Plan. SPDA para Divisão de Meio Ambiente da Prefeitura</t>
  </si>
  <si>
    <t>01-P-29106/2016</t>
  </si>
  <si>
    <t>Recuperação asfaltica do Campus de Campinas</t>
  </si>
  <si>
    <t>01-P-8117/2016</t>
  </si>
  <si>
    <t>Revitalização de calçada Rua Alexandre Fleming</t>
  </si>
  <si>
    <t>Serviços de ampliação de carga e necessidade de limitação de demanda elétrica e compatibilização de transformador de 300 Kva</t>
  </si>
  <si>
    <t>01-P-24774/2014</t>
  </si>
  <si>
    <t>Implantação de Subestação de Energia 138 KV</t>
  </si>
  <si>
    <t>01-P-16377/2016</t>
  </si>
  <si>
    <t>Contratação de Empresa para Refacção do Sistema de Cobertura do RU</t>
  </si>
  <si>
    <t>01-P-16152/2017</t>
  </si>
  <si>
    <t>Contratação de Empresa para Reparos dos Alambrados em áreas de Divisa e Entorno das App's no Campus</t>
  </si>
  <si>
    <t>44-PREFEITURA/FCA</t>
  </si>
  <si>
    <t>01-23392/20212</t>
  </si>
  <si>
    <t>Climatização do Restaurante Saturnino e Instalçao Termoacústica no Restaurante FCA</t>
  </si>
  <si>
    <t>46 - PFL</t>
  </si>
  <si>
    <t>01-P-11771/2016</t>
  </si>
  <si>
    <t>Projeto de Prevenção e Combate a Incêndios - PPCI - Campus I - Limeira</t>
  </si>
  <si>
    <t>01-P-04717/2012</t>
  </si>
  <si>
    <t xml:space="preserve">Reforma e adequação do Prédio SSACL/PFL  </t>
  </si>
  <si>
    <t>01-P-024255/2012</t>
  </si>
  <si>
    <t>01-P-26286/2016</t>
  </si>
  <si>
    <t>Contratação Empresa para Fornecimento de Material e Mão de Obra para o Lançamento, Conectorização e Teste de Cabos Ópticos</t>
  </si>
  <si>
    <t>29-P- 06844/2012</t>
  </si>
  <si>
    <t>Laudo - Contratação de empresa para troca do telhado DEMIC</t>
  </si>
  <si>
    <t>FCF</t>
  </si>
  <si>
    <t>01-P-24417/2018</t>
  </si>
  <si>
    <t>Reforma do Setor 6 - Prédio da FCF</t>
  </si>
  <si>
    <t>Acessibilidade Prédio Diretoria</t>
  </si>
  <si>
    <t>Acessibilidade Sala Professores e Auditório</t>
  </si>
  <si>
    <t>Obra de acessibilidade prédio Pós Graduação</t>
  </si>
  <si>
    <t>Acessibilidade prédio Pós-Graduação</t>
  </si>
  <si>
    <t>Acessibilidade IB Blocos E1, E2, M, N</t>
  </si>
  <si>
    <t>Acessibilidade CLE e SAE</t>
  </si>
  <si>
    <t xml:space="preserve">Acessibilidade Prédio DEA2 da FEA  </t>
  </si>
  <si>
    <t>Acessibilidade do Prédio da FEA - Administração</t>
  </si>
  <si>
    <t>Acessibilidade Prédio Graduação FEA FEM</t>
  </si>
  <si>
    <t>Acessibilidade Prédio Administrativo e Sala de Profs.</t>
  </si>
  <si>
    <t>Núcleo de Acessibilidade e Reforma dos Sanitários do CEL</t>
  </si>
  <si>
    <t>Acessibilidade Prédio Prefeitura</t>
  </si>
  <si>
    <t>Acessibilidade CPO e Incamp</t>
  </si>
  <si>
    <t>Acessibilidade Prédio Salas de Aula</t>
  </si>
  <si>
    <t>Acessibilidade Depart. Laboratórios 1, 2, 3</t>
  </si>
  <si>
    <t>Acessibilidade CIN - Nefrologia</t>
  </si>
  <si>
    <t>Praça do Ciclo Básico - Calçadão em frente CBI</t>
  </si>
  <si>
    <t>Praça do Ciclo Básico - Calçada periféria do praça do Ciclo Básico</t>
  </si>
  <si>
    <t>Praça do Ciclo Básico - Caminho do cruzamento da Rua Monteiro Lobato</t>
  </si>
  <si>
    <t>Praça do Ciclo Básico - Caminho do cruzamento em frente ao IEL/IFCH</t>
  </si>
  <si>
    <t>Praça do Ciclo Básico - Caminho do cruzamento em frente Biblioteca Central</t>
  </si>
  <si>
    <t>Praça do Ciclo Básico - Caminho CBI até até centro praça do Básico</t>
  </si>
  <si>
    <t>Praça do Ciclo Básico - Caminho circular interno praça do Básico</t>
  </si>
  <si>
    <t>Praça do Ciclo Básico - Caminho interno a praça do Básico</t>
  </si>
  <si>
    <t>Quadra 01 - Ed. Prefeitura e Secretaria Geral -  Ed. Prefeitura e Secretaria Geral</t>
  </si>
  <si>
    <t>DGA - Rota Acessível - Praça Bandeiras, Reitoria, DGA, CONSU, Santander - Praça Bandeiras, Reitoria, DGA, CONSU, Santander</t>
  </si>
  <si>
    <t>HC - Rota Saúde - Trecho 1 Entrada do HC e Trecho 2 Entrada de Funcionários - Trecho 1 Entrada do HC e Trecho 2 Entrada de Funcionários</t>
  </si>
  <si>
    <t>HC - Área de Convivência - Entrada da rampa no 3º pav. do HC -  Área de Convivência - Entrada da rampa no 3º pav. do HC</t>
  </si>
  <si>
    <t>Entorno do Ginásio de Esportes e Auditórios - Ginásio de Esportes e Auditórios</t>
  </si>
  <si>
    <t>FT/Cotil - Limeira - FT/Cotil - Limeira</t>
  </si>
  <si>
    <t>FCA - Limeira - FCA - Limeira</t>
  </si>
  <si>
    <t>FE - Elevador</t>
  </si>
  <si>
    <t>Implantação de Elevador e reforma de banheiros do bloco F</t>
  </si>
  <si>
    <t>Construção de calçadãos dos prédios 1, 2 e3 - FEAGRI</t>
  </si>
  <si>
    <t>Readequação de áreas externas - IEL</t>
  </si>
  <si>
    <t>FEA - Acessibilidade do Laboratório de Bioaromas</t>
  </si>
  <si>
    <t>Execução da 2ª Etapa da Infraestrutura do Campus II – FCA</t>
  </si>
  <si>
    <t>Execução da obra de ampliação do Laboratório de Microscopia Eletrônica - IB</t>
  </si>
  <si>
    <t>Exec. da 1ª Etapa da obra de const.do Lab. Integ.de Tec. da Inf.e Proces. Multim. comp.Ampliação Bloco C fase 1 e 3- FEEC</t>
  </si>
  <si>
    <t xml:space="preserve">01 - RE </t>
  </si>
  <si>
    <t>Execução da 1ª etapa da construção do Edifício 2 do Museu de Artes Visuais da Unicamp, Campinas-SP</t>
  </si>
  <si>
    <t>Reforma do Salão de Danças</t>
  </si>
  <si>
    <t>Não Priorizado</t>
  </si>
  <si>
    <t>Execução das obras de conclusão do Prédio para a Ampliação do NEPP/NEP/CEDE</t>
  </si>
  <si>
    <t>Conclusão Obra CEMIB</t>
  </si>
  <si>
    <t>Total Recurso</t>
  </si>
  <si>
    <t>CO - UNIDADE/ÓRGÃO</t>
  </si>
  <si>
    <t>UNIDADE</t>
  </si>
  <si>
    <t>PROCESSO</t>
  </si>
  <si>
    <t>OBJETO</t>
  </si>
  <si>
    <t xml:space="preserve">Tipo </t>
  </si>
  <si>
    <t>Prioridade Diretores</t>
  </si>
  <si>
    <t>Recurso Situação</t>
  </si>
  <si>
    <t>Recurso Valor</t>
  </si>
  <si>
    <t>Valor Estimado</t>
  </si>
  <si>
    <t>44-PREF</t>
  </si>
  <si>
    <t>01-P-29041/2010</t>
  </si>
  <si>
    <t>Novo</t>
  </si>
  <si>
    <t>TOTAL Planejamento Urbano</t>
  </si>
  <si>
    <t>FEF</t>
  </si>
  <si>
    <t>Núcleo de Acessibilidade e Reforma dos sanitários da Biblioteca da FEF</t>
  </si>
  <si>
    <t>lista CPO</t>
  </si>
  <si>
    <t xml:space="preserve">IA  </t>
  </si>
  <si>
    <t>Acessibilidade do IA - Biblioteca
Adm. E Pós</t>
  </si>
  <si>
    <t xml:space="preserve">IEL
</t>
  </si>
  <si>
    <t>Núcleo de Acessibilidade e Reforma dos Sanitários do Bloco 7 do IEL</t>
  </si>
  <si>
    <t>IFCH</t>
  </si>
  <si>
    <t>Acessibilidade Prédio Professores IFCH</t>
  </si>
  <si>
    <t>IFGW</t>
  </si>
  <si>
    <t>Acessibilidade do LEB</t>
  </si>
  <si>
    <t>IQ
Bloco H</t>
  </si>
  <si>
    <t>Núcleo de Acessibilidade e Reforma dos sanitários do Bloco E e H do IQ</t>
  </si>
  <si>
    <t>CEL</t>
  </si>
  <si>
    <t xml:space="preserve">REITORIA </t>
  </si>
  <si>
    <t>Interligação dos prédios da Reitoria III e IV - - Prédio III</t>
  </si>
  <si>
    <t>REITORIA</t>
  </si>
  <si>
    <t>Núcleo de Acessibilidade e Reforma dos sanitários do prédio do CONSU.</t>
  </si>
  <si>
    <t>CPO</t>
  </si>
  <si>
    <t>FEAGRI</t>
  </si>
  <si>
    <t>Núcleo de Acessibilidade Prédio I da FEAGRI</t>
  </si>
  <si>
    <t>FCM 10</t>
  </si>
  <si>
    <t>Núcleo de Acessibilidade prédios FCM 10-11</t>
  </si>
  <si>
    <t>PRG</t>
  </si>
  <si>
    <t>Elevador do Ciclo Básico 2</t>
  </si>
  <si>
    <t>Reformas</t>
  </si>
  <si>
    <t>Memo. Dir. IQ nº 086/2017</t>
  </si>
  <si>
    <t>TOTAL Reforma</t>
  </si>
  <si>
    <t xml:space="preserve">REFORMA - COBERTURA </t>
  </si>
  <si>
    <t>Total - Reforma - Cobertura</t>
  </si>
  <si>
    <t>REFORMA - ELÉTRICA</t>
  </si>
  <si>
    <t>Remanescentes de Obra</t>
  </si>
  <si>
    <t>PROCESSOS COM LICITAÇÃO PRONTA- AGUARDANDO NA ÁREA DE CONTRATOS</t>
  </si>
  <si>
    <t>Suspenso</t>
  </si>
  <si>
    <t>LIBERADOS EM ANDAMENTO</t>
  </si>
  <si>
    <t>UNIDADE/
ÓRGÃO</t>
  </si>
  <si>
    <t>Valor estimado</t>
  </si>
  <si>
    <t>29-FEEC</t>
  </si>
  <si>
    <t xml:space="preserve">Contratação de empresa para troca do telhado DEMIC - Laudo </t>
  </si>
  <si>
    <t>RESUMO</t>
  </si>
  <si>
    <t>TIPO</t>
  </si>
  <si>
    <t>Qtde</t>
  </si>
  <si>
    <t>Valor programado</t>
  </si>
  <si>
    <t>Acessibilidade (Com projeto concluído)</t>
  </si>
  <si>
    <t>Planejamento Urbano ("P" e Novo Processo)</t>
  </si>
  <si>
    <t>Reforma ("P", Cobertura e Elétrica)</t>
  </si>
  <si>
    <t>TOTAL</t>
  </si>
  <si>
    <t>PROCESSO PLANEJAMENTO</t>
  </si>
  <si>
    <t>ESTÁGIO</t>
  </si>
  <si>
    <t>OBSERVAÇÕES RELATÓRIO GERENCIAL</t>
  </si>
  <si>
    <t>Economia de recursos - eficiência</t>
  </si>
  <si>
    <t>Em fase de contratação do Planejamento Padrão</t>
  </si>
  <si>
    <t>Na Suprimentos DGA/Licitações (27/11/18)</t>
  </si>
  <si>
    <t>Negociação com a SOBRAPAR quanto ao financiamento do empreendimento paraprosseguimento, que deve ser tratado pela Prefeitura do Campus. Encaminahdo p DEA em13/11/18</t>
  </si>
  <si>
    <t>Projeto para a elaboração de rede de distribuição de água potável e incêndio do reservatório da triagem para os prédios da FCM 9 a 13 (CAISM)</t>
  </si>
  <si>
    <t xml:space="preserve">aguardando elaboração de Pasta técnica </t>
  </si>
  <si>
    <t>(Informação de set/18)</t>
  </si>
  <si>
    <t>Liberado recurso para contratação do Projeto (R$ 50.000,00). Edital Gov SP</t>
  </si>
  <si>
    <t>Projeto Concluído</t>
  </si>
  <si>
    <t>01-P-17402/16 
01-P26934/11</t>
  </si>
  <si>
    <t>17-P-24844/11</t>
  </si>
  <si>
    <t>01-P-23037/14 
01-P-13519/16</t>
  </si>
  <si>
    <t>01-P-15987/14</t>
  </si>
  <si>
    <t>01P-17037/16</t>
  </si>
  <si>
    <t>01P-1738/12</t>
  </si>
  <si>
    <t>01P-19740/13</t>
  </si>
  <si>
    <t>01P-05403/13</t>
  </si>
  <si>
    <t xml:space="preserve"> 01P-28710/16
01P-1695/12</t>
  </si>
  <si>
    <t>01P-15977/14</t>
  </si>
  <si>
    <t>01P-15496/2016.</t>
  </si>
  <si>
    <t xml:space="preserve"> 01P-15979/2014</t>
  </si>
  <si>
    <t xml:space="preserve">01-P-24374/2010 </t>
  </si>
  <si>
    <t>Projeto 01-P-28789/2016 - Obra 01-P-28719/2011 - Acomp. Técnico 01-P-7037/2013</t>
  </si>
  <si>
    <t>01P-25720/16</t>
  </si>
  <si>
    <t xml:space="preserve"> 01P-13136/16 </t>
  </si>
  <si>
    <t xml:space="preserve"> 01P-15967/14</t>
  </si>
  <si>
    <t>Projeto 01P-15501/16 - Obra 01P-1687/12</t>
  </si>
  <si>
    <t>01P-1733/12</t>
  </si>
  <si>
    <t xml:space="preserve"> Projeto 01P-25723/16 - Obra 01P-34219/13</t>
  </si>
  <si>
    <t xml:space="preserve"> 01-P-20209/2008</t>
  </si>
  <si>
    <t xml:space="preserve"> Processo de contratação da obra: 01 P-21928/2014.</t>
  </si>
  <si>
    <t xml:space="preserve">Construção de calçadãos dos prédios 1, 2 e3 - FEAGRI </t>
  </si>
  <si>
    <t>Processo 01-P-5516/2012  (obs: Impedimento de início)</t>
  </si>
  <si>
    <t>Em licitação</t>
  </si>
  <si>
    <t>Sessão de pregão deverá ocorrer no início de janeiro de 2019</t>
  </si>
  <si>
    <t>01- P-31983/15</t>
  </si>
  <si>
    <t>01-P-07007/10</t>
  </si>
  <si>
    <t>Pasta técnica em elaboração</t>
  </si>
  <si>
    <t>Pasta técnica concluída. Aguardando recurso para a contratação da obra.</t>
  </si>
  <si>
    <t>01-30322/2014</t>
  </si>
  <si>
    <t>01-P-16824/12</t>
  </si>
  <si>
    <t>Obra rescindida em 04/02/17. Documentação do remanescente concluída em 10/11/2017. Encaminhado à Unidade para indicação de recurso.</t>
  </si>
  <si>
    <t>01 P-25984/2007</t>
  </si>
  <si>
    <t>01 P-00143/2003</t>
  </si>
  <si>
    <t>Pasta Técnica para Licitação Concluída</t>
  </si>
  <si>
    <t>Remanescente de obra. Processo encaminhado à Unidade em 10/08/16, para indicação de recursos, visando licitação da obra.</t>
  </si>
  <si>
    <t>01-P-29252/10</t>
  </si>
  <si>
    <t>Pasta técnica para licitação concluída</t>
  </si>
  <si>
    <t>Pasta técnica concluída. Encaminhado à CGU para providências em 05/12/2017.</t>
  </si>
  <si>
    <t>sem registro Planilha CPO</t>
  </si>
  <si>
    <t>sem registro CPO</t>
  </si>
  <si>
    <t>01-P-13959/2016</t>
  </si>
  <si>
    <t>01-15429-06</t>
  </si>
  <si>
    <t>Projeto em andamento</t>
  </si>
  <si>
    <t>Aguardando execução dos projetos executivos de arquitetura e estrutura contratados (OS-62/16) para finalizar remanescente de obras.</t>
  </si>
  <si>
    <t>01-30516-16</t>
  </si>
  <si>
    <t>01-P-19135/2015</t>
  </si>
  <si>
    <t>Planejamento</t>
  </si>
  <si>
    <t>Pasta técnica na DGA/Licitações para providências quanto a contratação dos projetos complementares da obra. Estimativa dos projetos: R$ 453.842,72. Como não há recursos para conclusão da obra, o processo retorna para planejamento.</t>
  </si>
  <si>
    <t>Projeto em revisão</t>
  </si>
  <si>
    <t>Remanescente de obra, em revisão na CPROJ, visando a conclusão da obra</t>
  </si>
  <si>
    <t>01-18620-09</t>
  </si>
  <si>
    <t>01-02537-16</t>
  </si>
  <si>
    <t>Obra rescindida</t>
  </si>
  <si>
    <t>Obra rescindida em 24/08/2018.</t>
  </si>
  <si>
    <t>01-13482-16</t>
  </si>
  <si>
    <t>01-32283-15</t>
  </si>
  <si>
    <t>Processo arquivado</t>
  </si>
  <si>
    <t>Adiado por restrição orçamentária - planejamento arquivado na CPO</t>
  </si>
  <si>
    <t>01-15586-16</t>
  </si>
  <si>
    <t>01-14534-09</t>
  </si>
  <si>
    <t>Aguardando indicação de recurso da Unidade para elaboração da pasta técnica de obra, visando sua conclusão.</t>
  </si>
  <si>
    <t>01-23896-12</t>
  </si>
  <si>
    <t>01-22583-06</t>
  </si>
  <si>
    <t>Contrato rescindido em 16/08/2017</t>
  </si>
  <si>
    <t>01-19203-14</t>
  </si>
  <si>
    <t>01-11096-12</t>
  </si>
  <si>
    <t>Obra rescindida em 09/06/2018 - rescisão amigável.</t>
  </si>
  <si>
    <t>01-02212-13</t>
  </si>
  <si>
    <t>01-25315-10</t>
  </si>
  <si>
    <t>Obra rescindida em 09/08/2018.</t>
  </si>
  <si>
    <t>Revitalização Rede Elétrica IFCH (projeto)</t>
  </si>
  <si>
    <t>% (Valor)</t>
  </si>
  <si>
    <t>Elaboração da pasta técnica</t>
  </si>
  <si>
    <t>DGA encaminhou p Prefeitura em 23/11/18. DSIS elaborando pasta técnica para Licitação da Obra</t>
  </si>
  <si>
    <t>1.1 Mapa Estratégico</t>
  </si>
  <si>
    <t>2.1 Abrangência à Comunidade</t>
  </si>
  <si>
    <t>2.2 Impacto Negativo</t>
  </si>
  <si>
    <t>3.1 Atendimento à Normas e Legislação</t>
  </si>
  <si>
    <t>3.2 Riscos à segurança das pessoas</t>
  </si>
  <si>
    <t>3.3 Riscos ao patrimônio</t>
  </si>
  <si>
    <t>2.4 Ocorrências (acidentes/incidentes)</t>
  </si>
  <si>
    <t xml:space="preserve">2.5 Impacto Ambiental </t>
  </si>
  <si>
    <t>4.1 Aporte de recursos orçamentários</t>
  </si>
  <si>
    <t>4.2 Proporção de recurso extra-orçamentário</t>
  </si>
  <si>
    <t>2.3 Compartilhamento de Espaços</t>
  </si>
  <si>
    <t>3.4 Idade do prédio</t>
  </si>
  <si>
    <t>3.5 Percentual físico executado</t>
  </si>
  <si>
    <t>4.3 Potencial de economia</t>
  </si>
  <si>
    <t>5.1 Tempo de espera da solicitação</t>
  </si>
  <si>
    <t>Empreendimento atende parcialmente à comunidade da Unidade/Órgão</t>
  </si>
  <si>
    <t>Empreendimento atende apenas comunidade interna da Unidade/Órgão</t>
  </si>
  <si>
    <t>Empreendimento atende à comunidade interna da Unicamp como um todo</t>
  </si>
  <si>
    <t>Empreendimento atende à comunidade interna e externa à Unicamp</t>
  </si>
  <si>
    <t>Não há impacto negativo</t>
  </si>
  <si>
    <t>Há baixo impacto negativo</t>
  </si>
  <si>
    <t>Há médio impacto negativo</t>
  </si>
  <si>
    <t>Há elevado impacto negativo</t>
  </si>
  <si>
    <t>Demanda não está relacionada a risco à segurança das pessoas</t>
  </si>
  <si>
    <t>Demanda está relacionada a baixo risco</t>
  </si>
  <si>
    <t>Demanda está relacionada a  risco médio</t>
  </si>
  <si>
    <t>Demanda está relacionada a risco elevado</t>
  </si>
  <si>
    <t>Demanda não está relacionada a risco de degradação do patrimônio</t>
  </si>
  <si>
    <t>Sim</t>
  </si>
  <si>
    <t>Não</t>
  </si>
  <si>
    <t>Não há impacto ambiental</t>
  </si>
  <si>
    <t>Há baixo impacto ambiental</t>
  </si>
  <si>
    <t>Há médio impacto ambiental</t>
  </si>
  <si>
    <t>Há elevado impacto ambiental</t>
  </si>
  <si>
    <t>Não tem relação com necessidade de adequação à norma ou legislação</t>
  </si>
  <si>
    <t>Relacionado à adequação às normas e legislação, mas não existe urgência</t>
  </si>
  <si>
    <t>Relacionado à iminente possibilidade de autuação</t>
  </si>
  <si>
    <t>Está relacionado à autuação já sofrida pela Unicamp</t>
  </si>
  <si>
    <t>Processo</t>
  </si>
  <si>
    <t>Reforma das coberturas dos prédios - FCA</t>
  </si>
  <si>
    <t>5.1 Tempo de espera da solicitação (anos)</t>
  </si>
  <si>
    <t>Readequação da entrada de energia elétrica - FEA</t>
  </si>
  <si>
    <t>Rank</t>
  </si>
  <si>
    <t>Phi</t>
  </si>
  <si>
    <t>Demanda</t>
  </si>
  <si>
    <t>Projeto sendo elaborado pela GRACO</t>
  </si>
  <si>
    <t>01P-18365/2010</t>
  </si>
  <si>
    <t>01P-17402/2016</t>
  </si>
  <si>
    <t>01P-23037/2014
01P-13519/2016</t>
  </si>
  <si>
    <t>01P-17037/2016</t>
  </si>
  <si>
    <t>01P-19740/2013</t>
  </si>
  <si>
    <t>01P-28710/2016</t>
  </si>
  <si>
    <t>01P-15496/2016</t>
  </si>
  <si>
    <t>01-P-28789/2016</t>
  </si>
  <si>
    <t>01P-25720/2016</t>
  </si>
  <si>
    <t>01P-15501/2016</t>
  </si>
  <si>
    <t>01P-25723/2016</t>
  </si>
  <si>
    <t>action</t>
  </si>
  <si>
    <t>Biblioteca FEF</t>
  </si>
  <si>
    <t>IFCH - Prédio Professores</t>
  </si>
  <si>
    <t>DGRH Reitoria III e IV</t>
  </si>
  <si>
    <t>Calçadão Feagri Prédios 1/2/3</t>
  </si>
  <si>
    <t>Elevador CB II</t>
  </si>
  <si>
    <t>IA - Biblioteca Adm e Pós</t>
  </si>
  <si>
    <t>Prédio CONSU</t>
  </si>
  <si>
    <t>IQ - Bloco E e H</t>
  </si>
  <si>
    <t>Feagri - Prédio I</t>
  </si>
  <si>
    <t>CPO e INCAMP</t>
  </si>
  <si>
    <t>FCM 10/11</t>
  </si>
  <si>
    <t>IFGW - Lab. Ens. Básico</t>
  </si>
  <si>
    <t>Bloco 7 do IEL</t>
  </si>
  <si>
    <t>Reitoria V</t>
  </si>
  <si>
    <t>01-P-07977/2014 e 01-P-15586/2016</t>
  </si>
  <si>
    <t>01-P-24255/2012</t>
  </si>
  <si>
    <t>Telhado Blocos A e F - FEEC</t>
  </si>
  <si>
    <t>Solicitação</t>
  </si>
  <si>
    <t>Matriz de apoio à decisão
Primeiro Bloco: Reformas</t>
  </si>
  <si>
    <t>Dimensão Impacto
(peso:20%)</t>
  </si>
  <si>
    <t>Dimensão Técnica 
(peso:  50%)</t>
  </si>
  <si>
    <t>Dimensão Financeira
(peso: 25%)</t>
  </si>
  <si>
    <t>Dimensão Demanda
(peso: 5%)</t>
  </si>
  <si>
    <t>2.4 Ocorrências (acidentes/incidentes) 
( 5%)</t>
  </si>
  <si>
    <t>2.5 Impacto Ambiental  
( 5%)</t>
  </si>
  <si>
    <t>2.1 Abrangência à Comunidade 
( 5%)</t>
  </si>
  <si>
    <t>3.1 Atendimento à Normas e Legislação 
(12%)</t>
  </si>
  <si>
    <t>3.2 Riscos à segurança das pessoas 
(18%)</t>
  </si>
  <si>
    <t>3.3 Riscos ao patrimônio
(10%)</t>
  </si>
  <si>
    <t>3.4 Idade do prédio (dias) (10%)</t>
  </si>
  <si>
    <t>Matriz de apoio à decisão
Primeiro Bloco: Acessibilidade</t>
  </si>
  <si>
    <t>Dimensão Impacto
(peso:40%)</t>
  </si>
  <si>
    <t>2.1 Abrangência à Comunidade 
( 10%)</t>
  </si>
  <si>
    <t>2.4 Ocorrências (acidentes/incidentes) 
( 10%)</t>
  </si>
  <si>
    <t>3.1 Atendimento à Normas e Legislação 
(20%)</t>
  </si>
  <si>
    <t>3.2 Riscos à segurança das pessoas 
(20%)</t>
  </si>
  <si>
    <t>Dimensão Técnica 
(peso:  40%)</t>
  </si>
  <si>
    <t>Dimensão Financeira
(peso: 20%)</t>
  </si>
  <si>
    <t>4.2 Proporção de recurso extra-orçamentário 
(10%)</t>
  </si>
  <si>
    <t>4.1 Aporte de recursos orçamentários 
(10%)</t>
  </si>
  <si>
    <t>Phi+</t>
  </si>
  <si>
    <t>Phi-</t>
  </si>
  <si>
    <t>Retrofit Elétrico Pr. Acadêmico COTIL</t>
  </si>
  <si>
    <t>Impermeabilização Prédio Reitoria VI</t>
  </si>
  <si>
    <t>Custo Estimado</t>
  </si>
  <si>
    <t>Posição</t>
  </si>
  <si>
    <t>Informações</t>
  </si>
  <si>
    <t>Projeto em elaboração na fase pré executivo</t>
  </si>
  <si>
    <t>Projeto Concluído. Há ocorrências de curto-circuitos</t>
  </si>
  <si>
    <t xml:space="preserve">Projeto Executivo concluído. </t>
  </si>
  <si>
    <t>Bloco F mais problemático, pois tem telhas quebradas por pisoteio (furto de SPDA)</t>
  </si>
  <si>
    <t>Lajes impermeabilizadas precisam de reforma. Risco a pessoas (corredores molhados e placas de gesso) e patrimônio (placas de gesso)</t>
  </si>
  <si>
    <t>Projeto Executivo concluído. Unidade vai elaborar pasta técnica. Previsão início Pasta Técnica: março.</t>
  </si>
  <si>
    <t>Prioridades de reformas: primeiro bloco de avaliação</t>
  </si>
  <si>
    <t>Prioridades - lista de obras de Acessibilidade: primeiro bloco de avaliação</t>
  </si>
  <si>
    <t>proposta: tratar em conjunto as obras da reitoria com Projeto Executivo pronto</t>
  </si>
  <si>
    <t>calçadão deverá ser executado depois ou durante o núcleo de assessibilidade do prédio I da Feagri</t>
  </si>
  <si>
    <t>Phi*</t>
  </si>
  <si>
    <r>
      <t xml:space="preserve">* o valor </t>
    </r>
    <r>
      <rPr>
        <i/>
        <sz val="11"/>
        <color rgb="FF000000"/>
        <rFont val="Calibri"/>
        <family val="2"/>
      </rPr>
      <t>Phi</t>
    </r>
    <r>
      <rPr>
        <sz val="11"/>
        <color rgb="FF000000"/>
        <rFont val="Calibri"/>
        <family val="2"/>
      </rPr>
      <t xml:space="preserve"> será aqui utilizado apenas como instrumento de ordenamento das alternativas.</t>
    </r>
  </si>
  <si>
    <t>2.2 Impacto Negativo* 
( 5%)</t>
  </si>
  <si>
    <t>*O critério de impacto negativo refere-se a, caso a obra não seja executada, impactos na execução do negócio e na reputação da universidade. Aspectos relacionados a riscos não estão sendo aqui considerados, pois já existem critérios para esta medição</t>
  </si>
  <si>
    <t>2.2 Impacto Negativo* 
( 15%)</t>
  </si>
  <si>
    <t>Recurso PROEC - execução foi enviada à Funcamp para contratar. Informação é de que não precisarão da CPO.</t>
  </si>
  <si>
    <t xml:space="preserve">Recursos indicados - seguiu para contratação </t>
  </si>
  <si>
    <t>necessária atualização de preços unitários - núcleo abril/18 e banheiros jan/16</t>
  </si>
  <si>
    <t>necessária atualização de preços unitários - dez/17</t>
  </si>
  <si>
    <t xml:space="preserve">não necessita de atualização de valor </t>
  </si>
  <si>
    <t>necessária atualização de preços unitários - jan/16</t>
  </si>
  <si>
    <t>Contrapartida externa Convênio com Ministério da Saúde/Caixa.</t>
  </si>
  <si>
    <t>Excluir da Lista do Bloco 1 para tratar junto com demais demandas da mesma natureza</t>
  </si>
  <si>
    <t>Excluir da Lista do Bloco 1. Devolver demanda para Unidade complementar com as informações solicitadas</t>
  </si>
  <si>
    <t>Confirmar se a PRG destinou recursos para esta demanda</t>
  </si>
  <si>
    <r>
      <t xml:space="preserve">Retrofit para adequação a normas atuais. Oferece grande risco. </t>
    </r>
    <r>
      <rPr>
        <sz val="10"/>
        <color rgb="FF0070C0"/>
        <rFont val="Calibri"/>
        <family val="2"/>
      </rPr>
      <t>Unidade vai gerenciar.</t>
    </r>
  </si>
  <si>
    <t>Desenvolvimento de projetos retrofit das redes de coleta, afastamento de efluentes e galerias águas pluviais - IB referente processo 01P24967/20105</t>
  </si>
  <si>
    <t>Recuperação do Tronco Coletor de Esgoto do IB e RU até a interligação ao emissário Sanasa</t>
  </si>
  <si>
    <t>Reparos dos Alambrados em áreas de Divisa e Entorno das App's no Campus</t>
  </si>
  <si>
    <t>01-P-01337/2019</t>
  </si>
  <si>
    <t>01-P-22453/2017</t>
  </si>
  <si>
    <t>Estimativa da obra + projeto R$ 1.374.580,38 (Processo Planejamento 24967/2015 fls 73)</t>
  </si>
  <si>
    <t>Desenvolvimento de projeto para reforma das instalações hidro sanitárias externas do RU REF PROC 01 P 978/2016</t>
  </si>
  <si>
    <t>OBS: Previsão 74.441,31 para 2019/2020  (p/ Levatamento 30.000,00 - Obra somente a partir de 2021)</t>
  </si>
  <si>
    <t>OBS: privisão para Obra R$ 555.000,00 - projeção início set/2020 (6 meses)</t>
  </si>
  <si>
    <t xml:space="preserve"> 01 -P- 978/2016</t>
  </si>
  <si>
    <t>Licitação do Pojeto - Processo na PG: análise qto a inexequibilidade</t>
  </si>
  <si>
    <t>Serviço de Infraestrutura/cabeamento para o prédio - LIB-FINEP</t>
  </si>
  <si>
    <t>01-P-00960/2018</t>
  </si>
  <si>
    <t>01-P-01359/2018</t>
  </si>
  <si>
    <t>Perfilagem ótica para os poços FEF, IMECC, Zoologia e Manutenção  de 4 poços tubulares profundos do Campus de Barão Geraldo</t>
  </si>
  <si>
    <t xml:space="preserve"> Referente ao processo 01-P- 14668/2007 (Necessário para renovação de licenciamento de recursos hídricos) </t>
  </si>
  <si>
    <t>Instalação equipamentos  medidores de volume para captaçãões superficiais do Campus de Barão Geraldo</t>
  </si>
  <si>
    <t>Orçamentosw de set/18</t>
  </si>
  <si>
    <t>Solicitação Compras emitida. Pesquisa de Mercado out/18</t>
  </si>
  <si>
    <t>01-P-11271/2018</t>
  </si>
  <si>
    <t>Reforma Rede Elétrica e Dados PRPG</t>
  </si>
  <si>
    <t>1.1 Mapa Estratégico
(10%)</t>
  </si>
  <si>
    <t>Dimensão Estratégica
(peso: 10%)</t>
  </si>
  <si>
    <t>2.2 Impacto Negativo* 
( 10%)</t>
  </si>
  <si>
    <t>3.1 Atendimento à Normas e Legislação 
(10%)</t>
  </si>
  <si>
    <t>3.2 Riscos à segurança das pessoas 
(10%)</t>
  </si>
  <si>
    <t>3.3 Riscos ao patrimônio
(20%)</t>
  </si>
  <si>
    <t>3.5 Percentual Físico Executado (10%)</t>
  </si>
  <si>
    <t>4.1 Aporte de recursos orçamentários (10%)</t>
  </si>
  <si>
    <t>4.2 Proporção de recurso extra-orçamentário (10%)</t>
  </si>
  <si>
    <t>Matriz de apoio à decisão
Primeiro Bloco: Remanescentes de Obra</t>
  </si>
  <si>
    <t>Matriz de apoio à decisão
Primeiro Bloco: Planejamento Urbano</t>
  </si>
  <si>
    <t>1.1 Mapa Estratégico
(20%)</t>
  </si>
  <si>
    <t>Dimensão Estratégica
(peso: 20%)</t>
  </si>
  <si>
    <t>2.2 Impacto Negativo* 
( 7,5%)</t>
  </si>
  <si>
    <t>2.1 Abrangência à Comunidade 
( 7,5%)</t>
  </si>
  <si>
    <t>Dimensão Impacto
(peso:25%)</t>
  </si>
  <si>
    <t>3.1 Atendimento à Normas e Legislação 
(15%)</t>
  </si>
  <si>
    <t>3.2 Riscos à segurança das pessoas 
(15%)</t>
  </si>
  <si>
    <t>3.3 Riscos ao patrimônio
(5%)</t>
  </si>
  <si>
    <t>4.1 Aporte de recursos orçamentários (5%)</t>
  </si>
  <si>
    <t>4.2 Proporção de recurso extra-orçamentário (5%)</t>
  </si>
  <si>
    <t>4.3 Potencial de economia 
(10%)</t>
  </si>
  <si>
    <t>Total - Reforma - Elétrica</t>
  </si>
  <si>
    <t>OF COTIL 141/2018</t>
  </si>
  <si>
    <t>COTIL</t>
  </si>
  <si>
    <t>Projeto pronto na Metodologia BIM</t>
  </si>
  <si>
    <t>Adequação de rede elétrica para iluminação externa e infraestrutura da rede de dados , imagem e voz para o Campus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</si>
</sst>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R$&quot;\ #,##0.00;[Red]\-&quot;R$&quot;\ #,##0.00"/>
    <numFmt numFmtId="165" formatCode="_-* #,##0.00_-;\-* #,##0.00_-;_-* &quot;-&quot;??_-;_-@"/>
    <numFmt numFmtId="166" formatCode="_-* #,##0_-;\-* #,##0_-;_-* &quot;-&quot;??_-;_-@"/>
    <numFmt numFmtId="167" formatCode="&quot;R$&quot;\ #,##0.00"/>
    <numFmt numFmtId="168" formatCode="#,##0.00_ ;[Red]\-#,##0.00\ "/>
  </numFmts>
  <fonts count="37" x14ac:knownFonts="1">
    <font>
      <sz val="11"/>
      <color rgb="FF000000"/>
      <name val="Calibri"/>
    </font>
    <font>
      <sz val="11"/>
      <color rgb="FF000000"/>
      <name val="Calibri"/>
      <family val="2"/>
    </font>
    <font>
      <b/>
      <sz val="9"/>
      <color indexed="81"/>
      <name val="Segoe UI"/>
      <family val="2"/>
    </font>
    <font>
      <sz val="9"/>
      <color indexed="81"/>
      <name val="Segoe UI"/>
      <family val="2"/>
    </font>
    <font>
      <sz val="8"/>
      <color theme="1"/>
      <name val="Arial"/>
      <family val="2"/>
    </font>
    <font>
      <b/>
      <sz val="8"/>
      <color theme="1"/>
      <name val="Arial"/>
      <family val="2"/>
    </font>
    <font>
      <b/>
      <sz val="8"/>
      <color rgb="FF000000"/>
      <name val="Arial"/>
      <family val="2"/>
    </font>
    <font>
      <sz val="8"/>
      <color rgb="FF000000"/>
      <name val="Arial"/>
      <family val="2"/>
    </font>
    <font>
      <b/>
      <sz val="9"/>
      <color rgb="FF000000"/>
      <name val="Verdana"/>
      <family val="2"/>
    </font>
    <font>
      <b/>
      <sz val="8"/>
      <name val="Arial"/>
      <family val="2"/>
    </font>
    <font>
      <b/>
      <sz val="9"/>
      <name val="Verdana"/>
      <family val="2"/>
    </font>
    <font>
      <b/>
      <sz val="9"/>
      <color rgb="FFFF0000"/>
      <name val="Verdana"/>
      <family val="2"/>
    </font>
    <font>
      <sz val="9"/>
      <name val="Verdana"/>
      <family val="2"/>
    </font>
    <font>
      <sz val="9"/>
      <color rgb="FF000000"/>
      <name val="Verdana"/>
      <family val="2"/>
    </font>
    <font>
      <sz val="8"/>
      <color rgb="FFFF0000"/>
      <name val="Arial"/>
      <family val="2"/>
    </font>
    <font>
      <b/>
      <sz val="16"/>
      <color theme="1"/>
      <name val="Calibri"/>
      <family val="2"/>
      <scheme val="minor"/>
    </font>
    <font>
      <b/>
      <sz val="11"/>
      <color rgb="FF000000"/>
      <name val="Arial"/>
      <family val="2"/>
    </font>
    <font>
      <sz val="8"/>
      <name val="Arial"/>
      <family val="2"/>
    </font>
    <font>
      <b/>
      <sz val="8"/>
      <color rgb="FFFF0000"/>
      <name val="Arial"/>
      <family val="2"/>
    </font>
    <font>
      <sz val="13"/>
      <color rgb="FF000000"/>
      <name val="Calibri"/>
      <family val="2"/>
    </font>
    <font>
      <sz val="13"/>
      <name val="Calibri"/>
      <family val="2"/>
    </font>
    <font>
      <sz val="11"/>
      <color rgb="FF000000"/>
      <name val="Arial"/>
      <family val="2"/>
    </font>
    <font>
      <b/>
      <sz val="11"/>
      <color rgb="FF000000"/>
      <name val="Calibri"/>
      <family val="2"/>
    </font>
    <font>
      <sz val="12"/>
      <color rgb="FF000000"/>
      <name val="Calibri"/>
      <family val="2"/>
    </font>
    <font>
      <b/>
      <sz val="14"/>
      <color rgb="FF000000"/>
      <name val="Calibri"/>
      <family val="2"/>
    </font>
    <font>
      <b/>
      <sz val="12"/>
      <color rgb="FF000000"/>
      <name val="Calibri"/>
      <family val="2"/>
    </font>
    <font>
      <sz val="11"/>
      <name val="Calibri"/>
      <family val="2"/>
    </font>
    <font>
      <b/>
      <sz val="12"/>
      <name val="Calibri"/>
      <family val="2"/>
    </font>
    <font>
      <b/>
      <sz val="11"/>
      <name val="Calibri"/>
      <family val="2"/>
    </font>
    <font>
      <i/>
      <sz val="11"/>
      <color rgb="FF000000"/>
      <name val="Calibri"/>
      <family val="2"/>
    </font>
    <font>
      <sz val="11"/>
      <color rgb="FFFF0000"/>
      <name val="Calibri"/>
      <family val="2"/>
    </font>
    <font>
      <sz val="10"/>
      <name val="Calibri"/>
      <family val="2"/>
    </font>
    <font>
      <sz val="10"/>
      <color rgb="FF000000"/>
      <name val="Calibri"/>
      <family val="2"/>
    </font>
    <font>
      <sz val="10"/>
      <color rgb="FF0070C0"/>
      <name val="Calibri"/>
      <family val="2"/>
    </font>
    <font>
      <sz val="10"/>
      <color rgb="FFFF0000"/>
      <name val="Calibri"/>
      <family val="2"/>
    </font>
    <font>
      <sz val="10"/>
      <color theme="1"/>
      <name val="Calibri"/>
      <family val="2"/>
    </font>
    <font>
      <sz val="11"/>
      <color theme="1"/>
      <name val="Calibri"/>
      <family val="2"/>
    </font>
  </fonts>
  <fills count="20">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rgb="FFFFE598"/>
      </patternFill>
    </fill>
    <fill>
      <patternFill patternType="solid">
        <fgColor theme="9" tint="0.59999389629810485"/>
        <bgColor rgb="FFB4C6E7"/>
      </patternFill>
    </fill>
    <fill>
      <patternFill patternType="solid">
        <fgColor rgb="FFFFCCFF"/>
        <bgColor rgb="FFC5E0B3"/>
      </patternFill>
    </fill>
    <fill>
      <patternFill patternType="solid">
        <fgColor theme="4" tint="0.59999389629810485"/>
        <bgColor rgb="FFF7CAAC"/>
      </patternFill>
    </fill>
    <fill>
      <patternFill patternType="solid">
        <fgColor rgb="FF9999FF"/>
        <bgColor rgb="FFE7BFE2"/>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39997558519241921"/>
        <bgColor rgb="FFC5E0B3"/>
      </patternFill>
    </fill>
    <fill>
      <patternFill patternType="solid">
        <fgColor theme="8" tint="0.39997558519241921"/>
        <bgColor indexed="64"/>
      </patternFill>
    </fill>
    <fill>
      <patternFill patternType="solid">
        <fgColor theme="8" tint="0.39997558519241921"/>
        <bgColor rgb="FFF7CAAC"/>
      </patternFill>
    </fill>
    <fill>
      <patternFill patternType="solid">
        <fgColor rgb="FF92D050"/>
        <bgColor indexed="64"/>
      </patternFill>
    </fill>
    <fill>
      <patternFill patternType="solid">
        <fgColor rgb="FF92D050"/>
        <bgColor rgb="FFE7BFE2"/>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top/>
      <bottom style="double">
        <color indexed="64"/>
      </bottom>
      <diagonal/>
    </border>
    <border>
      <left/>
      <right/>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double">
        <color indexed="64"/>
      </top>
      <bottom/>
      <diagonal/>
    </border>
    <border>
      <left/>
      <right/>
      <top style="hair">
        <color indexed="64"/>
      </top>
      <bottom/>
      <diagonal/>
    </border>
    <border>
      <left style="thin">
        <color auto="1"/>
      </left>
      <right style="thin">
        <color auto="1"/>
      </right>
      <top style="double">
        <color auto="1"/>
      </top>
      <bottom style="thin">
        <color auto="1"/>
      </bottom>
      <diagonal/>
    </border>
    <border>
      <left/>
      <right/>
      <top/>
      <bottom style="hair">
        <color indexed="64"/>
      </bottom>
      <diagonal/>
    </border>
    <border>
      <left/>
      <right/>
      <top style="double">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9">
    <xf numFmtId="0" fontId="0" fillId="0" borderId="0" xfId="0"/>
    <xf numFmtId="4" fontId="4" fillId="0" borderId="1" xfId="0" applyNumberFormat="1" applyFont="1" applyFill="1" applyBorder="1" applyAlignment="1">
      <alignment vertical="center" wrapText="1"/>
    </xf>
    <xf numFmtId="0" fontId="4" fillId="0" borderId="0" xfId="0" applyFont="1" applyFill="1" applyBorder="1" applyAlignment="1">
      <alignment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horizontal="left" vertical="center"/>
    </xf>
    <xf numFmtId="0" fontId="5" fillId="0" borderId="1" xfId="0" applyFont="1" applyFill="1" applyBorder="1" applyAlignment="1">
      <alignment horizontal="left" vertical="center"/>
    </xf>
    <xf numFmtId="0" fontId="4" fillId="0" borderId="1" xfId="0" applyFont="1" applyFill="1" applyBorder="1" applyAlignment="1">
      <alignment horizontal="left" vertical="center"/>
    </xf>
    <xf numFmtId="165"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xf numFmtId="0" fontId="4" fillId="0" borderId="0" xfId="0" applyFont="1" applyFill="1" applyBorder="1" applyAlignment="1"/>
    <xf numFmtId="166" fontId="4"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5" fillId="0" borderId="1" xfId="0" applyFont="1" applyFill="1" applyBorder="1" applyAlignment="1"/>
    <xf numFmtId="0" fontId="4" fillId="0" borderId="1" xfId="0" applyFont="1" applyFill="1" applyBorder="1" applyAlignment="1">
      <alignment horizontal="center"/>
    </xf>
    <xf numFmtId="0" fontId="4" fillId="0" borderId="1" xfId="0" applyFont="1" applyFill="1" applyBorder="1"/>
    <xf numFmtId="43" fontId="4" fillId="0" borderId="1" xfId="1" applyFont="1" applyFill="1" applyBorder="1" applyAlignment="1">
      <alignment horizontal="right"/>
    </xf>
    <xf numFmtId="4" fontId="4" fillId="0" borderId="1" xfId="0" applyNumberFormat="1" applyFont="1" applyFill="1" applyBorder="1" applyAlignment="1"/>
    <xf numFmtId="43" fontId="4" fillId="0" borderId="1" xfId="1" applyFont="1" applyFill="1" applyBorder="1" applyAlignment="1"/>
    <xf numFmtId="10" fontId="4" fillId="0" borderId="1" xfId="2" applyNumberFormat="1" applyFont="1" applyFill="1" applyBorder="1" applyAlignment="1"/>
    <xf numFmtId="0" fontId="4" fillId="0" borderId="1" xfId="0" applyFont="1" applyFill="1" applyBorder="1" applyAlignment="1">
      <alignment wrapText="1"/>
    </xf>
    <xf numFmtId="0" fontId="4" fillId="0" borderId="0" xfId="0" applyFont="1" applyFill="1" applyBorder="1" applyAlignment="1">
      <alignment horizontal="right"/>
    </xf>
    <xf numFmtId="0" fontId="4" fillId="0" borderId="0" xfId="0" applyFont="1" applyFill="1" applyBorder="1" applyAlignment="1">
      <alignment horizontal="center"/>
    </xf>
    <xf numFmtId="43" fontId="4" fillId="0" borderId="1" xfId="0" applyNumberFormat="1" applyFont="1" applyFill="1" applyBorder="1" applyAlignment="1">
      <alignment horizontal="center"/>
    </xf>
    <xf numFmtId="0" fontId="7" fillId="0" borderId="0" xfId="0" applyFont="1" applyFill="1" applyBorder="1" applyAlignment="1"/>
    <xf numFmtId="0" fontId="7" fillId="0" borderId="0" xfId="0" applyFont="1" applyAlignment="1"/>
    <xf numFmtId="0" fontId="8" fillId="0" borderId="0" xfId="0" applyFont="1" applyFill="1" applyBorder="1" applyAlignment="1">
      <alignment horizontal="left" vertical="center"/>
    </xf>
    <xf numFmtId="0" fontId="1" fillId="0" borderId="0" xfId="0" applyFont="1" applyFill="1" applyBorder="1" applyAlignment="1">
      <alignment horizontal="left" vertical="center"/>
    </xf>
    <xf numFmtId="0" fontId="9" fillId="0" borderId="3" xfId="0" applyFont="1" applyFill="1" applyBorder="1" applyAlignment="1">
      <alignment horizontal="left" vertical="center"/>
    </xf>
    <xf numFmtId="0" fontId="5" fillId="0" borderId="1" xfId="0"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43" fontId="7" fillId="0" borderId="1" xfId="1" applyFont="1" applyBorder="1" applyAlignment="1">
      <alignment horizontal="center" vertical="center" wrapText="1"/>
    </xf>
    <xf numFmtId="0" fontId="7"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6" fillId="0" borderId="0" xfId="0" applyFont="1" applyBorder="1" applyAlignment="1">
      <alignment horizontal="center" vertical="center" wrapText="1"/>
    </xf>
    <xf numFmtId="43" fontId="6" fillId="0" borderId="0" xfId="1" applyFont="1" applyBorder="1" applyAlignment="1">
      <alignment horizontal="center" vertical="center" wrapText="1"/>
    </xf>
    <xf numFmtId="0" fontId="6" fillId="0" borderId="0" xfId="0" applyFont="1" applyBorder="1" applyAlignment="1">
      <alignment vertical="center" wrapText="1"/>
    </xf>
    <xf numFmtId="0" fontId="14" fillId="0" borderId="0" xfId="0" applyFont="1" applyFill="1" applyBorder="1" applyAlignment="1"/>
    <xf numFmtId="0" fontId="6" fillId="0" borderId="1" xfId="0" applyFont="1" applyBorder="1" applyAlignment="1">
      <alignment horizontal="center" vertical="center" wrapText="1"/>
    </xf>
    <xf numFmtId="43" fontId="6" fillId="0" borderId="1" xfId="1" applyFont="1" applyBorder="1" applyAlignment="1">
      <alignment horizontal="center" vertical="center" wrapText="1"/>
    </xf>
    <xf numFmtId="0" fontId="0" fillId="0" borderId="0" xfId="0" applyFont="1" applyFill="1" applyBorder="1" applyAlignment="1">
      <alignment wrapText="1"/>
    </xf>
    <xf numFmtId="0" fontId="7" fillId="0" borderId="1" xfId="0" applyFont="1" applyBorder="1" applyAlignment="1"/>
    <xf numFmtId="0" fontId="7" fillId="0" borderId="1" xfId="0" applyFont="1" applyFill="1" applyBorder="1" applyAlignment="1"/>
    <xf numFmtId="0" fontId="7" fillId="3"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horizontal="left" vertical="center" wrapText="1" indent="1"/>
    </xf>
    <xf numFmtId="0" fontId="15" fillId="0" borderId="0" xfId="0" applyFont="1" applyFill="1" applyBorder="1" applyAlignment="1">
      <alignment horizontal="center" vertical="center"/>
    </xf>
    <xf numFmtId="0" fontId="7" fillId="0" borderId="1" xfId="0" applyFont="1" applyBorder="1" applyAlignment="1">
      <alignment wrapText="1"/>
    </xf>
    <xf numFmtId="0" fontId="0" fillId="0" borderId="0" xfId="0" applyFill="1" applyBorder="1" applyAlignment="1">
      <alignment vertical="center" wrapText="1"/>
    </xf>
    <xf numFmtId="0" fontId="15" fillId="0" borderId="0" xfId="0" applyFont="1" applyFill="1" applyBorder="1" applyAlignment="1">
      <alignment vertical="center"/>
    </xf>
    <xf numFmtId="0" fontId="0" fillId="0" borderId="0" xfId="0" applyFill="1" applyBorder="1" applyAlignment="1">
      <alignment horizontal="left" vertical="center" wrapText="1" indent="1"/>
    </xf>
    <xf numFmtId="0" fontId="7" fillId="0" borderId="1" xfId="0" applyFont="1" applyFill="1" applyBorder="1" applyAlignment="1">
      <alignment vertical="center" wrapText="1"/>
    </xf>
    <xf numFmtId="49" fontId="7" fillId="0" borderId="1" xfId="0" applyNumberFormat="1" applyFont="1" applyFill="1" applyBorder="1" applyAlignment="1">
      <alignment vertical="center" wrapText="1"/>
    </xf>
    <xf numFmtId="49" fontId="0" fillId="0" borderId="0" xfId="0" applyNumberFormat="1" applyFill="1" applyBorder="1" applyAlignment="1">
      <alignment vertical="center" wrapText="1"/>
    </xf>
    <xf numFmtId="49" fontId="7" fillId="3" borderId="1" xfId="0" applyNumberFormat="1" applyFont="1" applyFill="1" applyBorder="1" applyAlignment="1">
      <alignment vertical="center" wrapText="1"/>
    </xf>
    <xf numFmtId="49" fontId="0" fillId="0" borderId="0" xfId="0" applyNumberFormat="1" applyFill="1" applyBorder="1" applyAlignment="1">
      <alignment horizontal="left" vertical="center" wrapText="1" indent="1"/>
    </xf>
    <xf numFmtId="0" fontId="7" fillId="0" borderId="0" xfId="0" applyFont="1" applyFill="1" applyBorder="1" applyAlignment="1">
      <alignment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3" fontId="7" fillId="0" borderId="0" xfId="1" applyFont="1" applyFill="1" applyBorder="1" applyAlignment="1">
      <alignment horizontal="center" vertical="center" wrapText="1"/>
    </xf>
    <xf numFmtId="0" fontId="7" fillId="0" borderId="0" xfId="0" applyFont="1" applyBorder="1" applyAlignment="1">
      <alignment horizontal="center" vertical="center" wrapText="1"/>
    </xf>
    <xf numFmtId="0" fontId="16" fillId="0" borderId="0" xfId="0" applyFont="1" applyAlignment="1"/>
    <xf numFmtId="0" fontId="17"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0" xfId="0" applyFont="1" applyFill="1" applyBorder="1" applyAlignment="1"/>
    <xf numFmtId="43" fontId="7" fillId="0" borderId="0" xfId="0" applyNumberFormat="1" applyFont="1" applyFill="1" applyBorder="1" applyAlignment="1"/>
    <xf numFmtId="0" fontId="6" fillId="0" borderId="0" xfId="0" applyFont="1" applyAlignment="1"/>
    <xf numFmtId="0" fontId="7" fillId="0" borderId="0" xfId="0" applyFont="1" applyAlignment="1">
      <alignment horizontal="center" vertical="center" wrapText="1"/>
    </xf>
    <xf numFmtId="43" fontId="7" fillId="0" borderId="0" xfId="1" applyFont="1" applyAlignment="1">
      <alignment horizontal="center" vertical="center" wrapText="1"/>
    </xf>
    <xf numFmtId="0" fontId="7" fillId="0" borderId="0" xfId="0" applyFont="1" applyAlignment="1">
      <alignment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vertical="center" wrapText="1"/>
    </xf>
    <xf numFmtId="0" fontId="4" fillId="0" borderId="0" xfId="0" applyFont="1" applyAlignment="1"/>
    <xf numFmtId="0" fontId="17" fillId="2" borderId="1"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horizontal="center" wrapText="1"/>
    </xf>
    <xf numFmtId="0" fontId="6" fillId="0" borderId="0" xfId="0" applyFont="1" applyBorder="1" applyAlignment="1">
      <alignment horizontal="center" wrapText="1"/>
    </xf>
    <xf numFmtId="0" fontId="7" fillId="0" borderId="0" xfId="0" applyFont="1" applyBorder="1" applyAlignment="1"/>
    <xf numFmtId="0" fontId="6" fillId="0" borderId="6" xfId="0" applyFont="1" applyFill="1" applyBorder="1" applyAlignment="1">
      <alignment horizontal="center" vertical="center"/>
    </xf>
    <xf numFmtId="0" fontId="6" fillId="0" borderId="3" xfId="0" applyFont="1" applyFill="1" applyBorder="1" applyAlignment="1">
      <alignment horizontal="left" vertical="center"/>
    </xf>
    <xf numFmtId="0" fontId="7" fillId="0" borderId="1" xfId="0" applyFont="1" applyFill="1" applyBorder="1" applyAlignment="1">
      <alignment horizontal="left"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7" fillId="0" borderId="1" xfId="0" applyFont="1" applyFill="1" applyBorder="1" applyAlignment="1">
      <alignment horizontal="left" vertical="center"/>
    </xf>
    <xf numFmtId="4" fontId="17" fillId="0" borderId="1" xfId="0" applyNumberFormat="1" applyFont="1" applyFill="1" applyBorder="1" applyAlignment="1">
      <alignment horizontal="center" vertical="center"/>
    </xf>
    <xf numFmtId="166"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9" fillId="0" borderId="3" xfId="0" applyFont="1" applyFill="1" applyBorder="1" applyAlignment="1">
      <alignment horizontal="left" vertical="center" wrapText="1"/>
    </xf>
    <xf numFmtId="166" fontId="7" fillId="0" borderId="1" xfId="0" applyNumberFormat="1" applyFont="1" applyFill="1" applyBorder="1" applyAlignment="1">
      <alignment horizontal="center" vertical="center"/>
    </xf>
    <xf numFmtId="0" fontId="7" fillId="0" borderId="3" xfId="0" applyFont="1" applyFill="1" applyBorder="1" applyAlignment="1"/>
    <xf numFmtId="43" fontId="7" fillId="0" borderId="1" xfId="3" applyNumberFormat="1" applyFont="1" applyFill="1" applyBorder="1" applyAlignment="1">
      <alignment horizontal="center" vertical="center" wrapText="1"/>
    </xf>
    <xf numFmtId="0" fontId="7" fillId="0" borderId="1" xfId="0" applyFont="1" applyFill="1" applyBorder="1" applyAlignment="1">
      <alignment horizontal="center"/>
    </xf>
    <xf numFmtId="0" fontId="7" fillId="0" borderId="4" xfId="0" applyFont="1" applyFill="1" applyBorder="1" applyAlignment="1">
      <alignment vertical="center"/>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Border="1" applyAlignment="1">
      <alignment horizontal="left"/>
    </xf>
    <xf numFmtId="43" fontId="6" fillId="0" borderId="0" xfId="1" applyFont="1" applyAlignment="1">
      <alignment horizontal="center" vertical="center" wrapText="1"/>
    </xf>
    <xf numFmtId="0" fontId="7" fillId="0" borderId="1" xfId="0" applyFont="1" applyBorder="1" applyAlignment="1">
      <alignment horizontal="center"/>
    </xf>
    <xf numFmtId="0" fontId="6" fillId="0" borderId="0" xfId="0" applyFont="1" applyAlignment="1">
      <alignment wrapText="1"/>
    </xf>
    <xf numFmtId="0" fontId="7" fillId="3" borderId="0" xfId="0" applyFont="1" applyFill="1" applyBorder="1" applyAlignment="1">
      <alignment horizontal="left" vertical="center" wrapText="1"/>
    </xf>
    <xf numFmtId="167" fontId="7" fillId="0" borderId="1" xfId="0" applyNumberFormat="1" applyFont="1" applyBorder="1" applyAlignment="1">
      <alignment horizontal="center" vertical="center" wrapText="1"/>
    </xf>
    <xf numFmtId="10" fontId="7" fillId="0" borderId="0" xfId="0" applyNumberFormat="1" applyFont="1" applyFill="1" applyBorder="1" applyAlignment="1"/>
    <xf numFmtId="0" fontId="7" fillId="3" borderId="0" xfId="0" applyFont="1" applyFill="1" applyBorder="1" applyAlignment="1">
      <alignment horizontal="left" vertical="center"/>
    </xf>
    <xf numFmtId="167" fontId="7" fillId="0" borderId="0" xfId="0" applyNumberFormat="1" applyFont="1" applyFill="1" applyBorder="1" applyAlignment="1"/>
    <xf numFmtId="0" fontId="6" fillId="0" borderId="0" xfId="0" applyFont="1" applyBorder="1" applyAlignment="1">
      <alignment wrapText="1"/>
    </xf>
    <xf numFmtId="43" fontId="6" fillId="0" borderId="0"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0" fontId="4" fillId="3" borderId="1" xfId="0" applyFont="1" applyFill="1" applyBorder="1" applyAlignment="1">
      <alignment vertical="center"/>
    </xf>
    <xf numFmtId="0" fontId="7" fillId="0" borderId="1" xfId="0" applyFont="1" applyFill="1" applyBorder="1" applyAlignment="1">
      <alignment vertical="center"/>
    </xf>
    <xf numFmtId="0" fontId="9" fillId="0" borderId="1" xfId="0" applyFont="1" applyFill="1" applyBorder="1" applyAlignment="1">
      <alignment horizontal="left" vertical="center"/>
    </xf>
    <xf numFmtId="0" fontId="6" fillId="2" borderId="1" xfId="0" applyFont="1" applyFill="1" applyBorder="1" applyAlignment="1">
      <alignment horizontal="left" vertical="center"/>
    </xf>
    <xf numFmtId="0" fontId="9" fillId="2" borderId="1" xfId="0" applyFont="1" applyFill="1" applyBorder="1" applyAlignment="1">
      <alignment horizontal="left" vertical="center"/>
    </xf>
    <xf numFmtId="0" fontId="7" fillId="0" borderId="1" xfId="0" applyFont="1" applyFill="1" applyBorder="1" applyAlignment="1">
      <alignment wrapText="1"/>
    </xf>
    <xf numFmtId="4" fontId="7" fillId="0" borderId="1" xfId="0" applyNumberFormat="1" applyFont="1" applyBorder="1" applyAlignment="1">
      <alignment vertical="center" wrapText="1"/>
    </xf>
    <xf numFmtId="0" fontId="6" fillId="0" borderId="7" xfId="0" applyFont="1" applyBorder="1" applyAlignment="1">
      <alignment horizontal="center" vertical="center" wrapText="1"/>
    </xf>
    <xf numFmtId="0" fontId="7" fillId="0" borderId="7" xfId="0" applyFont="1" applyBorder="1" applyAlignment="1"/>
    <xf numFmtId="43" fontId="7" fillId="5" borderId="1" xfId="3" applyFont="1" applyFill="1" applyBorder="1" applyAlignment="1">
      <alignment horizontal="center" vertical="center" wrapText="1"/>
    </xf>
    <xf numFmtId="0" fontId="7" fillId="0" borderId="7" xfId="0" applyFont="1" applyBorder="1" applyAlignment="1">
      <alignment wrapText="1"/>
    </xf>
    <xf numFmtId="43" fontId="7" fillId="0" borderId="1" xfId="3" applyFont="1" applyBorder="1" applyAlignment="1">
      <alignment horizontal="center" vertical="center" wrapText="1"/>
    </xf>
    <xf numFmtId="0" fontId="7" fillId="0" borderId="1" xfId="0" applyFont="1" applyFill="1" applyBorder="1" applyAlignment="1">
      <alignment horizontal="center" vertical="center" wrapText="1"/>
    </xf>
    <xf numFmtId="43" fontId="7" fillId="0" borderId="1" xfId="1" applyFont="1" applyFill="1" applyBorder="1" applyAlignment="1">
      <alignment horizontal="center" vertical="center" wrapText="1"/>
    </xf>
    <xf numFmtId="0" fontId="6" fillId="0" borderId="1" xfId="0" applyFont="1" applyBorder="1" applyAlignment="1">
      <alignment horizontal="center" vertical="center"/>
    </xf>
    <xf numFmtId="0" fontId="17" fillId="2" borderId="1" xfId="0" applyFont="1" applyFill="1" applyBorder="1" applyAlignment="1">
      <alignment horizontal="left" vertical="center"/>
    </xf>
    <xf numFmtId="0" fontId="6" fillId="0" borderId="2" xfId="0" applyFont="1" applyBorder="1" applyAlignment="1">
      <alignment horizontal="center" vertical="center" wrapText="1"/>
    </xf>
    <xf numFmtId="43" fontId="6" fillId="0" borderId="2" xfId="1"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left" vertical="center"/>
    </xf>
    <xf numFmtId="0" fontId="4" fillId="0" borderId="1" xfId="0" applyFont="1" applyBorder="1" applyAlignment="1"/>
    <xf numFmtId="43" fontId="4" fillId="0" borderId="1" xfId="1" applyFont="1" applyBorder="1" applyAlignment="1">
      <alignment horizontal="center" vertical="center" wrapText="1"/>
    </xf>
    <xf numFmtId="0" fontId="6" fillId="0" borderId="5" xfId="0" applyFont="1" applyBorder="1" applyAlignment="1">
      <alignment horizontal="center" vertical="center"/>
    </xf>
    <xf numFmtId="0" fontId="17" fillId="2" borderId="8" xfId="0" applyFont="1" applyFill="1" applyBorder="1" applyAlignment="1">
      <alignment horizontal="left" vertical="center"/>
    </xf>
    <xf numFmtId="0" fontId="7" fillId="0" borderId="8" xfId="0" applyFont="1" applyBorder="1" applyAlignment="1"/>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3" fontId="6" fillId="0" borderId="1" xfId="1" applyFont="1" applyFill="1" applyBorder="1" applyAlignment="1">
      <alignment horizontal="center" vertical="center" wrapText="1"/>
    </xf>
    <xf numFmtId="43" fontId="7" fillId="0" borderId="1" xfId="0" applyNumberFormat="1" applyFont="1" applyFill="1" applyBorder="1" applyAlignment="1"/>
    <xf numFmtId="43" fontId="17" fillId="0" borderId="1" xfId="1" applyFont="1" applyFill="1" applyBorder="1" applyAlignment="1">
      <alignment horizontal="right" vertical="center"/>
    </xf>
    <xf numFmtId="43" fontId="7" fillId="0" borderId="1" xfId="1" applyFont="1" applyFill="1" applyBorder="1" applyAlignment="1">
      <alignment horizontal="right" vertical="center"/>
    </xf>
    <xf numFmtId="43" fontId="7" fillId="0" borderId="1" xfId="0" applyNumberFormat="1" applyFont="1" applyFill="1" applyBorder="1" applyAlignment="1">
      <alignment horizontal="center" vertical="center"/>
    </xf>
    <xf numFmtId="43" fontId="14" fillId="0" borderId="1" xfId="0" applyNumberFormat="1" applyFont="1" applyFill="1" applyBorder="1" applyAlignment="1"/>
    <xf numFmtId="43" fontId="7" fillId="0" borderId="1" xfId="1" applyFont="1" applyFill="1" applyBorder="1" applyAlignment="1">
      <alignment horizontal="right"/>
    </xf>
    <xf numFmtId="43" fontId="7" fillId="0" borderId="1" xfId="1" applyFont="1" applyFill="1" applyBorder="1" applyAlignment="1">
      <alignment horizontal="center" vertical="center"/>
    </xf>
    <xf numFmtId="43" fontId="7" fillId="0" borderId="1" xfId="0" applyNumberFormat="1" applyFont="1" applyFill="1" applyBorder="1" applyAlignment="1">
      <alignment horizontal="center" vertical="center" wrapText="1"/>
    </xf>
    <xf numFmtId="43" fontId="6" fillId="0"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0" xfId="0" applyFont="1" applyBorder="1" applyAlignment="1"/>
    <xf numFmtId="0" fontId="6" fillId="4" borderId="1" xfId="0" applyFont="1" applyFill="1" applyBorder="1" applyAlignment="1">
      <alignment horizontal="center" vertical="center" wrapText="1"/>
    </xf>
    <xf numFmtId="43" fontId="6" fillId="4"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7" fontId="7" fillId="0" borderId="1" xfId="0" applyNumberFormat="1" applyFont="1" applyBorder="1" applyAlignment="1"/>
    <xf numFmtId="165" fontId="9" fillId="4" borderId="1" xfId="0" applyNumberFormat="1" applyFont="1" applyFill="1" applyBorder="1" applyAlignment="1">
      <alignment horizontal="right" vertical="center"/>
    </xf>
    <xf numFmtId="0" fontId="7" fillId="0" borderId="1" xfId="0" applyFont="1" applyBorder="1" applyAlignment="1">
      <alignment horizontal="left" vertical="center" wrapText="1"/>
    </xf>
    <xf numFmtId="9" fontId="7" fillId="0" borderId="1" xfId="2" applyNumberFormat="1" applyFont="1" applyBorder="1" applyAlignment="1">
      <alignment horizontal="center" vertical="center"/>
    </xf>
    <xf numFmtId="0" fontId="6" fillId="0" borderId="1" xfId="0" applyFont="1" applyBorder="1" applyAlignment="1">
      <alignment horizontal="left" wrapText="1"/>
    </xf>
    <xf numFmtId="167" fontId="6" fillId="0" borderId="1" xfId="0" applyNumberFormat="1" applyFont="1" applyBorder="1" applyAlignment="1">
      <alignment horizontal="center" vertical="center" wrapText="1"/>
    </xf>
    <xf numFmtId="43" fontId="6" fillId="0" borderId="1" xfId="0" applyNumberFormat="1" applyFont="1" applyBorder="1" applyAlignment="1">
      <alignment horizontal="center" vertical="center" wrapText="1"/>
    </xf>
    <xf numFmtId="0" fontId="19" fillId="7" borderId="9"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20" fillId="7" borderId="11" xfId="0" applyFont="1" applyFill="1" applyBorder="1" applyAlignment="1">
      <alignment horizontal="left" vertical="center" wrapText="1"/>
    </xf>
    <xf numFmtId="0" fontId="19" fillId="8" borderId="10" xfId="0" applyFont="1" applyFill="1" applyBorder="1" applyAlignment="1">
      <alignment horizontal="left" vertical="center" wrapText="1"/>
    </xf>
    <xf numFmtId="0" fontId="19" fillId="8" borderId="9" xfId="0" applyFont="1" applyFill="1" applyBorder="1" applyAlignment="1">
      <alignment horizontal="left" vertical="center" wrapText="1" readingOrder="1"/>
    </xf>
    <xf numFmtId="0" fontId="19" fillId="9" borderId="11" xfId="0" applyFont="1" applyFill="1" applyBorder="1" applyAlignment="1">
      <alignment horizontal="left" vertical="center" wrapText="1"/>
    </xf>
    <xf numFmtId="0" fontId="19" fillId="9" borderId="11" xfId="0" applyFont="1" applyFill="1" applyBorder="1" applyAlignment="1">
      <alignment horizontal="left" vertical="center" wrapText="1" readingOrder="1"/>
    </xf>
    <xf numFmtId="0" fontId="19" fillId="9" borderId="9" xfId="0" applyFont="1" applyFill="1" applyBorder="1" applyAlignment="1">
      <alignment horizontal="left" vertical="center" wrapText="1"/>
    </xf>
    <xf numFmtId="0" fontId="0" fillId="0" borderId="0" xfId="0" applyAlignment="1">
      <alignment vertical="center"/>
    </xf>
    <xf numFmtId="0" fontId="19" fillId="6" borderId="9" xfId="0" applyFont="1" applyFill="1" applyBorder="1" applyAlignment="1">
      <alignment horizontal="left" vertical="center" wrapText="1"/>
    </xf>
    <xf numFmtId="0" fontId="19" fillId="8" borderId="11" xfId="0" applyFont="1" applyFill="1" applyBorder="1" applyAlignment="1">
      <alignment horizontal="left" vertical="center" wrapText="1"/>
    </xf>
    <xf numFmtId="0" fontId="19" fillId="10" borderId="11"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43" fontId="0" fillId="0" borderId="0" xfId="0" applyNumberFormat="1"/>
    <xf numFmtId="0" fontId="1" fillId="3" borderId="0" xfId="0" applyFont="1" applyFill="1" applyBorder="1" applyAlignment="1">
      <alignment wrapText="1"/>
    </xf>
    <xf numFmtId="0" fontId="1"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left" wrapText="1"/>
    </xf>
    <xf numFmtId="0" fontId="1" fillId="3" borderId="0" xfId="0" applyFont="1" applyFill="1" applyBorder="1" applyAlignment="1">
      <alignment horizontal="center" wrapText="1"/>
    </xf>
    <xf numFmtId="1" fontId="1" fillId="3" borderId="0" xfId="0" applyNumberFormat="1" applyFont="1" applyFill="1" applyBorder="1" applyAlignment="1">
      <alignment horizontal="center" wrapText="1"/>
    </xf>
    <xf numFmtId="0" fontId="1" fillId="3" borderId="12"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4" xfId="0" applyFont="1" applyFill="1" applyBorder="1" applyAlignment="1">
      <alignment horizontal="center" vertical="center" wrapText="1"/>
    </xf>
    <xf numFmtId="1" fontId="1" fillId="3" borderId="14" xfId="0" applyNumberFormat="1" applyFont="1" applyFill="1" applyBorder="1" applyAlignment="1">
      <alignment horizontal="center" vertical="center" wrapText="1"/>
    </xf>
    <xf numFmtId="43" fontId="1" fillId="3" borderId="14" xfId="0" applyNumberFormat="1"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5" xfId="0" applyFont="1" applyFill="1" applyBorder="1" applyAlignment="1">
      <alignment horizontal="center" vertical="center" wrapText="1"/>
    </xf>
    <xf numFmtId="1" fontId="1" fillId="3" borderId="15" xfId="0" applyNumberFormat="1" applyFont="1" applyFill="1" applyBorder="1" applyAlignment="1">
      <alignment horizontal="center" vertical="center" wrapText="1"/>
    </xf>
    <xf numFmtId="43" fontId="1" fillId="3" borderId="15" xfId="0" applyNumberFormat="1"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6" xfId="0" applyFont="1" applyFill="1" applyBorder="1" applyAlignment="1">
      <alignment horizontal="center" vertical="center" wrapText="1"/>
    </xf>
    <xf numFmtId="1" fontId="1" fillId="3" borderId="16" xfId="0" applyNumberFormat="1" applyFont="1" applyFill="1" applyBorder="1" applyAlignment="1">
      <alignment horizontal="center" vertical="center" wrapText="1"/>
    </xf>
    <xf numFmtId="43" fontId="1" fillId="3" borderId="16" xfId="0" applyNumberFormat="1" applyFont="1" applyFill="1" applyBorder="1" applyAlignment="1">
      <alignment horizontal="left" vertical="center" wrapText="1"/>
    </xf>
    <xf numFmtId="0" fontId="26"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14" borderId="12" xfId="0" applyFont="1" applyFill="1" applyBorder="1" applyAlignment="1">
      <alignment horizontal="center" vertical="center" wrapText="1"/>
    </xf>
    <xf numFmtId="1" fontId="1" fillId="14" borderId="12" xfId="0" applyNumberFormat="1" applyFont="1" applyFill="1" applyBorder="1" applyAlignment="1">
      <alignment horizontal="center" vertical="center" wrapText="1"/>
    </xf>
    <xf numFmtId="0" fontId="1" fillId="16" borderId="12" xfId="0" applyFont="1" applyFill="1" applyBorder="1" applyAlignment="1">
      <alignment horizontal="center" vertical="center" wrapText="1"/>
    </xf>
    <xf numFmtId="0" fontId="1" fillId="16" borderId="12" xfId="0" applyFont="1" applyFill="1" applyBorder="1" applyAlignment="1">
      <alignment horizontal="center" vertical="center" wrapText="1" readingOrder="1"/>
    </xf>
    <xf numFmtId="0" fontId="27" fillId="17" borderId="13" xfId="0" applyFont="1" applyFill="1" applyBorder="1" applyAlignment="1">
      <alignment horizontal="center" vertical="center" wrapText="1"/>
    </xf>
    <xf numFmtId="0" fontId="1" fillId="3" borderId="0" xfId="0" applyFont="1" applyFill="1" applyBorder="1" applyAlignment="1">
      <alignment horizontal="right"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0" fillId="3" borderId="0" xfId="0" applyFill="1" applyAlignment="1">
      <alignment vertical="center"/>
    </xf>
    <xf numFmtId="0" fontId="21" fillId="3" borderId="14" xfId="0" applyFont="1" applyFill="1" applyBorder="1" applyAlignment="1">
      <alignment vertical="center" wrapText="1"/>
    </xf>
    <xf numFmtId="43" fontId="1" fillId="3" borderId="14" xfId="0" applyNumberFormat="1" applyFont="1" applyFill="1" applyBorder="1" applyAlignment="1">
      <alignment horizontal="center" vertical="center" wrapText="1"/>
    </xf>
    <xf numFmtId="0" fontId="21" fillId="3" borderId="15" xfId="0" applyFont="1" applyFill="1" applyBorder="1" applyAlignment="1">
      <alignment vertical="center" wrapText="1"/>
    </xf>
    <xf numFmtId="43" fontId="1" fillId="3" borderId="15" xfId="0" applyNumberFormat="1" applyFont="1" applyFill="1" applyBorder="1" applyAlignment="1">
      <alignment horizontal="center" vertical="center" wrapText="1"/>
    </xf>
    <xf numFmtId="49" fontId="21" fillId="3" borderId="15" xfId="0" applyNumberFormat="1" applyFont="1" applyFill="1" applyBorder="1" applyAlignment="1">
      <alignment vertical="center" wrapText="1"/>
    </xf>
    <xf numFmtId="49" fontId="21" fillId="3" borderId="16" xfId="0" applyNumberFormat="1" applyFont="1" applyFill="1" applyBorder="1" applyAlignment="1">
      <alignment vertical="center" wrapText="1"/>
    </xf>
    <xf numFmtId="43" fontId="1" fillId="3" borderId="16" xfId="0" applyNumberFormat="1" applyFont="1" applyFill="1" applyBorder="1" applyAlignment="1">
      <alignment horizontal="center" vertical="center" wrapText="1"/>
    </xf>
    <xf numFmtId="0" fontId="22" fillId="3" borderId="12" xfId="0" applyFont="1" applyFill="1" applyBorder="1" applyAlignment="1">
      <alignment vertical="center" wrapText="1"/>
    </xf>
    <xf numFmtId="0" fontId="22" fillId="3" borderId="12" xfId="0" applyFont="1" applyFill="1" applyBorder="1" applyAlignment="1">
      <alignment horizontal="left" vertical="center" wrapText="1"/>
    </xf>
    <xf numFmtId="0" fontId="22" fillId="7" borderId="12" xfId="0" applyFont="1" applyFill="1" applyBorder="1" applyAlignment="1">
      <alignment horizontal="center" vertical="center" wrapText="1"/>
    </xf>
    <xf numFmtId="0" fontId="28" fillId="7" borderId="12" xfId="0" applyFont="1" applyFill="1" applyBorder="1" applyAlignment="1">
      <alignment horizontal="center" vertical="center" wrapText="1"/>
    </xf>
    <xf numFmtId="0" fontId="22" fillId="14" borderId="12" xfId="0" applyFont="1" applyFill="1" applyBorder="1" applyAlignment="1">
      <alignment horizontal="center" vertical="center" wrapText="1"/>
    </xf>
    <xf numFmtId="0" fontId="22" fillId="16" borderId="12" xfId="0" applyFont="1" applyFill="1" applyBorder="1" applyAlignment="1">
      <alignment horizontal="center" vertical="center" wrapText="1"/>
    </xf>
    <xf numFmtId="0" fontId="22" fillId="16" borderId="12" xfId="0" applyFont="1" applyFill="1" applyBorder="1" applyAlignment="1">
      <alignment horizontal="center" vertical="center" wrapText="1" readingOrder="1"/>
    </xf>
    <xf numFmtId="0" fontId="0" fillId="3" borderId="0" xfId="0" applyFill="1"/>
    <xf numFmtId="0" fontId="23" fillId="3" borderId="0" xfId="0" applyFont="1" applyFill="1"/>
    <xf numFmtId="0" fontId="0" fillId="3" borderId="0" xfId="0" applyFill="1" applyAlignment="1">
      <alignment horizontal="left" vertical="center"/>
    </xf>
    <xf numFmtId="0" fontId="22" fillId="11" borderId="12" xfId="0" applyFont="1" applyFill="1" applyBorder="1" applyAlignment="1">
      <alignment horizontal="center"/>
    </xf>
    <xf numFmtId="0" fontId="22" fillId="4" borderId="12" xfId="0" applyFont="1" applyFill="1" applyBorder="1" applyAlignment="1">
      <alignment horizontal="center"/>
    </xf>
    <xf numFmtId="0" fontId="1" fillId="3" borderId="0" xfId="0" applyFont="1" applyFill="1" applyAlignment="1">
      <alignment horizontal="left" vertical="center"/>
    </xf>
    <xf numFmtId="0" fontId="1" fillId="3" borderId="0" xfId="0" applyFont="1" applyFill="1" applyBorder="1" applyAlignment="1">
      <alignment vertical="center"/>
    </xf>
    <xf numFmtId="0" fontId="30" fillId="3" borderId="15" xfId="0" applyFont="1" applyFill="1" applyBorder="1" applyAlignment="1">
      <alignment horizontal="center" vertical="center" wrapText="1"/>
    </xf>
    <xf numFmtId="0" fontId="30" fillId="3" borderId="15" xfId="0" applyFont="1" applyFill="1" applyBorder="1" applyAlignment="1">
      <alignment horizontal="left" vertical="center" wrapText="1"/>
    </xf>
    <xf numFmtId="0" fontId="14" fillId="5" borderId="1" xfId="0" applyFont="1" applyFill="1" applyBorder="1" applyAlignment="1">
      <alignment wrapText="1"/>
    </xf>
    <xf numFmtId="0" fontId="6" fillId="0" borderId="1" xfId="0" applyFont="1" applyBorder="1" applyAlignment="1">
      <alignment horizontal="center" vertical="center" wrapText="1"/>
    </xf>
    <xf numFmtId="0" fontId="31" fillId="3" borderId="17" xfId="0" applyFont="1" applyFill="1" applyBorder="1" applyAlignment="1">
      <alignment horizontal="center" vertical="center"/>
    </xf>
    <xf numFmtId="0" fontId="32" fillId="3" borderId="17" xfId="0" applyFont="1" applyFill="1" applyBorder="1" applyAlignment="1">
      <alignment vertical="center"/>
    </xf>
    <xf numFmtId="43" fontId="32" fillId="3" borderId="17" xfId="0" applyNumberFormat="1" applyFont="1" applyFill="1" applyBorder="1" applyAlignment="1">
      <alignment vertical="center"/>
    </xf>
    <xf numFmtId="0" fontId="32" fillId="3" borderId="0" xfId="0" applyFont="1" applyFill="1" applyBorder="1" applyAlignment="1">
      <alignment horizontal="center" vertical="center"/>
    </xf>
    <xf numFmtId="0" fontId="31" fillId="3" borderId="0" xfId="0" applyFont="1" applyFill="1" applyBorder="1" applyAlignment="1">
      <alignment vertical="center"/>
    </xf>
    <xf numFmtId="43" fontId="31" fillId="3" borderId="0" xfId="0" applyNumberFormat="1" applyFont="1" applyFill="1" applyBorder="1" applyAlignment="1">
      <alignment vertical="center"/>
    </xf>
    <xf numFmtId="0" fontId="32" fillId="3" borderId="0" xfId="0" applyFont="1" applyFill="1" applyBorder="1" applyAlignment="1">
      <alignment vertical="center"/>
    </xf>
    <xf numFmtId="43" fontId="32" fillId="3" borderId="0" xfId="0" applyNumberFormat="1" applyFont="1" applyFill="1" applyBorder="1" applyAlignment="1">
      <alignment vertical="center"/>
    </xf>
    <xf numFmtId="168" fontId="32" fillId="3" borderId="0" xfId="0" applyNumberFormat="1" applyFont="1" applyFill="1" applyAlignment="1">
      <alignment vertical="center"/>
    </xf>
    <xf numFmtId="168" fontId="31" fillId="3" borderId="0" xfId="0" applyNumberFormat="1" applyFont="1" applyFill="1" applyAlignment="1">
      <alignment vertical="center"/>
    </xf>
    <xf numFmtId="0" fontId="31" fillId="3" borderId="0" xfId="0" applyFont="1" applyFill="1" applyAlignment="1">
      <alignment vertical="center"/>
    </xf>
    <xf numFmtId="0" fontId="32" fillId="3" borderId="0" xfId="0" applyFont="1" applyFill="1" applyAlignment="1">
      <alignment vertical="center"/>
    </xf>
    <xf numFmtId="0" fontId="7" fillId="0" borderId="0" xfId="0" applyFont="1" applyAlignment="1">
      <alignment horizontal="center" vertical="center"/>
    </xf>
    <xf numFmtId="0" fontId="1" fillId="3" borderId="18" xfId="0" applyFont="1" applyFill="1" applyBorder="1" applyAlignment="1">
      <alignment horizontal="left" vertical="center" wrapText="1"/>
    </xf>
    <xf numFmtId="0" fontId="1" fillId="3" borderId="18" xfId="0" applyFont="1" applyFill="1" applyBorder="1" applyAlignment="1">
      <alignment horizontal="center" vertical="center" wrapText="1"/>
    </xf>
    <xf numFmtId="1" fontId="1" fillId="3" borderId="18" xfId="0" applyNumberFormat="1" applyFont="1" applyFill="1" applyBorder="1" applyAlignment="1">
      <alignment horizontal="center" vertical="center" wrapText="1"/>
    </xf>
    <xf numFmtId="43" fontId="1" fillId="3" borderId="18"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164" fontId="7" fillId="0" borderId="1" xfId="1" applyNumberFormat="1" applyFont="1" applyBorder="1" applyAlignment="1">
      <alignment horizontal="center" vertical="center" wrapText="1"/>
    </xf>
    <xf numFmtId="0" fontId="1" fillId="3" borderId="0" xfId="0" applyFont="1" applyFill="1" applyBorder="1" applyAlignment="1">
      <alignment horizontal="left" vertical="center" wrapText="1"/>
    </xf>
    <xf numFmtId="0" fontId="1"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1" fillId="14" borderId="0" xfId="0" applyFont="1" applyFill="1" applyBorder="1" applyAlignment="1">
      <alignment horizontal="center" vertical="center" wrapText="1"/>
    </xf>
    <xf numFmtId="1" fontId="1" fillId="14" borderId="0" xfId="0" applyNumberFormat="1" applyFont="1" applyFill="1" applyBorder="1" applyAlignment="1">
      <alignment horizontal="center" vertical="center" wrapText="1"/>
    </xf>
    <xf numFmtId="0" fontId="1" fillId="16" borderId="0" xfId="0" applyFont="1" applyFill="1" applyBorder="1" applyAlignment="1">
      <alignment horizontal="center" vertical="center" wrapText="1"/>
    </xf>
    <xf numFmtId="0" fontId="1" fillId="16" borderId="0" xfId="0" applyFont="1" applyFill="1" applyBorder="1" applyAlignment="1">
      <alignment horizontal="center" vertical="center" wrapText="1" readingOrder="1"/>
    </xf>
    <xf numFmtId="0" fontId="26" fillId="18" borderId="0" xfId="0" applyFont="1" applyFill="1" applyBorder="1" applyAlignment="1">
      <alignment horizontal="center" vertical="center" wrapText="1"/>
    </xf>
    <xf numFmtId="0" fontId="1" fillId="3" borderId="20" xfId="0" applyFont="1" applyFill="1" applyBorder="1" applyAlignment="1">
      <alignment horizontal="left" vertical="center" wrapText="1"/>
    </xf>
    <xf numFmtId="0" fontId="1" fillId="3" borderId="20" xfId="0" applyFont="1" applyFill="1" applyBorder="1" applyAlignment="1">
      <alignment horizontal="center" vertical="center" wrapText="1"/>
    </xf>
    <xf numFmtId="1" fontId="1" fillId="3" borderId="20" xfId="0" applyNumberFormat="1" applyFont="1" applyFill="1" applyBorder="1" applyAlignment="1">
      <alignment horizontal="center" vertical="center" wrapText="1"/>
    </xf>
    <xf numFmtId="43" fontId="1" fillId="3" borderId="20" xfId="0" applyNumberFormat="1" applyFont="1" applyFill="1" applyBorder="1" applyAlignment="1">
      <alignment horizontal="left" vertical="center" wrapText="1"/>
    </xf>
    <xf numFmtId="0" fontId="14" fillId="0" borderId="1" xfId="0" applyFont="1" applyFill="1" applyBorder="1" applyAlignment="1">
      <alignment horizontal="center"/>
    </xf>
    <xf numFmtId="43" fontId="4" fillId="0" borderId="1" xfId="1" applyFont="1" applyFill="1" applyBorder="1" applyAlignment="1">
      <alignment horizontal="right" vertical="center"/>
    </xf>
    <xf numFmtId="43" fontId="5" fillId="0" borderId="1" xfId="1" applyFont="1" applyFill="1" applyBorder="1" applyAlignment="1">
      <alignment horizontal="right" vertical="center"/>
    </xf>
    <xf numFmtId="43" fontId="4" fillId="0" borderId="1" xfId="1" applyFont="1" applyFill="1" applyBorder="1"/>
    <xf numFmtId="43" fontId="4" fillId="0" borderId="1" xfId="1" applyFont="1" applyFill="1" applyBorder="1" applyAlignment="1">
      <alignment horizontal="center" vertical="center" wrapText="1"/>
    </xf>
    <xf numFmtId="43" fontId="4" fillId="0" borderId="0" xfId="1" applyFont="1" applyFill="1" applyBorder="1" applyAlignment="1">
      <alignment horizontal="right"/>
    </xf>
    <xf numFmtId="0" fontId="14" fillId="0" borderId="1" xfId="0" applyFont="1" applyFill="1" applyBorder="1" applyAlignment="1">
      <alignment horizontal="left" vertical="center"/>
    </xf>
    <xf numFmtId="0" fontId="18" fillId="0" borderId="1" xfId="0" applyFont="1" applyFill="1" applyBorder="1" applyAlignment="1"/>
    <xf numFmtId="0" fontId="14" fillId="0" borderId="1" xfId="0" applyFont="1" applyFill="1" applyBorder="1" applyAlignment="1"/>
    <xf numFmtId="43" fontId="14" fillId="0" borderId="1" xfId="1" applyFont="1" applyFill="1" applyBorder="1" applyAlignment="1">
      <alignment horizontal="right"/>
    </xf>
    <xf numFmtId="0" fontId="14" fillId="0" borderId="1" xfId="0" applyFont="1" applyFill="1" applyBorder="1" applyAlignment="1">
      <alignment horizontal="center" vertical="center"/>
    </xf>
    <xf numFmtId="0" fontId="30" fillId="3" borderId="15" xfId="0" applyFont="1" applyFill="1" applyBorder="1" applyAlignment="1">
      <alignment vertical="center" wrapText="1"/>
    </xf>
    <xf numFmtId="0" fontId="31" fillId="3" borderId="0" xfId="0" applyFont="1" applyFill="1" applyBorder="1" applyAlignment="1">
      <alignment horizontal="center" vertical="center"/>
    </xf>
    <xf numFmtId="0" fontId="6" fillId="0" borderId="2" xfId="0" applyFont="1" applyBorder="1" applyAlignment="1">
      <alignment horizontal="center" vertical="center" wrapText="1"/>
    </xf>
    <xf numFmtId="0" fontId="25" fillId="19" borderId="13"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1" fillId="3" borderId="21" xfId="0" applyFont="1" applyFill="1" applyBorder="1" applyAlignment="1">
      <alignment horizontal="left" vertical="center" wrapText="1"/>
    </xf>
    <xf numFmtId="0" fontId="1" fillId="3" borderId="21" xfId="0" applyFont="1" applyFill="1" applyBorder="1" applyAlignment="1">
      <alignment horizontal="center" vertical="center" wrapText="1"/>
    </xf>
    <xf numFmtId="43" fontId="1" fillId="3" borderId="21" xfId="0" applyNumberFormat="1"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22" xfId="0" applyFont="1" applyFill="1" applyBorder="1" applyAlignment="1">
      <alignment horizontal="center" vertical="center" wrapText="1"/>
    </xf>
    <xf numFmtId="43" fontId="1" fillId="3" borderId="22" xfId="0" applyNumberFormat="1" applyFont="1" applyFill="1" applyBorder="1" applyAlignment="1">
      <alignment horizontal="left" vertical="center" wrapText="1"/>
    </xf>
    <xf numFmtId="0" fontId="30" fillId="3" borderId="22" xfId="0" applyFont="1" applyFill="1" applyBorder="1" applyAlignment="1">
      <alignment horizontal="center" vertical="center" wrapText="1"/>
    </xf>
    <xf numFmtId="0" fontId="30" fillId="3" borderId="22" xfId="0" applyFont="1" applyFill="1" applyBorder="1" applyAlignment="1">
      <alignment horizontal="left" vertical="center" wrapText="1"/>
    </xf>
    <xf numFmtId="0" fontId="34" fillId="3" borderId="22" xfId="0" applyFont="1" applyFill="1" applyBorder="1" applyAlignment="1">
      <alignment horizontal="left" vertical="center" wrapText="1"/>
    </xf>
    <xf numFmtId="0" fontId="30" fillId="3" borderId="22" xfId="0" applyFont="1" applyFill="1" applyBorder="1" applyAlignment="1">
      <alignment wrapText="1"/>
    </xf>
    <xf numFmtId="0" fontId="30" fillId="3" borderId="22" xfId="0" applyFont="1" applyFill="1" applyBorder="1" applyAlignment="1">
      <alignment horizontal="left" wrapText="1"/>
    </xf>
    <xf numFmtId="0" fontId="1" fillId="3" borderId="22" xfId="0" applyFont="1" applyFill="1" applyBorder="1" applyAlignment="1">
      <alignment horizontal="left" wrapText="1"/>
    </xf>
    <xf numFmtId="0" fontId="1" fillId="3" borderId="22" xfId="0" applyFont="1" applyFill="1" applyBorder="1" applyAlignment="1">
      <alignment horizontal="center" wrapText="1"/>
    </xf>
    <xf numFmtId="0" fontId="1" fillId="3" borderId="22" xfId="0" applyFont="1" applyFill="1" applyBorder="1" applyAlignment="1">
      <alignment wrapText="1"/>
    </xf>
    <xf numFmtId="0" fontId="35" fillId="3" borderId="0" xfId="0" applyFont="1" applyFill="1" applyAlignment="1">
      <alignment vertical="center"/>
    </xf>
    <xf numFmtId="0" fontId="36" fillId="3" borderId="14" xfId="0" applyFont="1" applyFill="1" applyBorder="1" applyAlignment="1">
      <alignment horizontal="left" vertical="center" wrapText="1"/>
    </xf>
    <xf numFmtId="0" fontId="36" fillId="3" borderId="14" xfId="0" applyFont="1" applyFill="1" applyBorder="1" applyAlignment="1">
      <alignment horizontal="center" vertical="center" wrapText="1"/>
    </xf>
    <xf numFmtId="1" fontId="36" fillId="3" borderId="14" xfId="0" applyNumberFormat="1" applyFont="1" applyFill="1" applyBorder="1" applyAlignment="1">
      <alignment horizontal="center" vertical="center" wrapText="1"/>
    </xf>
    <xf numFmtId="43" fontId="36" fillId="3" borderId="14" xfId="0" applyNumberFormat="1" applyFont="1" applyFill="1" applyBorder="1" applyAlignment="1">
      <alignment horizontal="left" vertical="center" wrapText="1"/>
    </xf>
    <xf numFmtId="0" fontId="36" fillId="3" borderId="0" xfId="0" applyFont="1" applyFill="1" applyBorder="1" applyAlignment="1">
      <alignment vertical="center" wrapText="1"/>
    </xf>
    <xf numFmtId="0" fontId="36" fillId="0" borderId="19" xfId="0" applyFont="1" applyFill="1" applyBorder="1" applyAlignment="1">
      <alignment vertical="center" wrapText="1"/>
    </xf>
    <xf numFmtId="0" fontId="36" fillId="3" borderId="15" xfId="0" applyFont="1" applyFill="1" applyBorder="1" applyAlignment="1">
      <alignment horizontal="left" vertical="center" wrapText="1"/>
    </xf>
    <xf numFmtId="0" fontId="36" fillId="3" borderId="15" xfId="0" applyFont="1" applyFill="1" applyBorder="1" applyAlignment="1">
      <alignment horizontal="center" vertical="center" wrapText="1"/>
    </xf>
    <xf numFmtId="1" fontId="36" fillId="3" borderId="15" xfId="0" applyNumberFormat="1" applyFont="1" applyFill="1" applyBorder="1" applyAlignment="1">
      <alignment horizontal="center" vertical="center" wrapText="1"/>
    </xf>
    <xf numFmtId="43" fontId="36" fillId="3" borderId="15"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xf>
    <xf numFmtId="0" fontId="6" fillId="0" borderId="0" xfId="0" applyFont="1" applyBorder="1" applyAlignment="1">
      <alignment horizontal="left" wrapText="1"/>
    </xf>
    <xf numFmtId="0" fontId="6" fillId="0" borderId="0" xfId="0" applyFont="1" applyAlignment="1">
      <alignment horizontal="left" vertical="center" wrapText="1"/>
    </xf>
    <xf numFmtId="0" fontId="25" fillId="3" borderId="13" xfId="0" applyFont="1" applyFill="1" applyBorder="1" applyAlignment="1">
      <alignment horizontal="center" vertical="center" wrapText="1"/>
    </xf>
    <xf numFmtId="0" fontId="25" fillId="12" borderId="13" xfId="0" applyFont="1" applyFill="1" applyBorder="1" applyAlignment="1">
      <alignment horizontal="center" vertical="center" wrapText="1"/>
    </xf>
    <xf numFmtId="0" fontId="25" fillId="13" borderId="13"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4" fillId="3" borderId="0" xfId="0" applyFont="1" applyFill="1" applyAlignment="1">
      <alignment horizontal="center" vertical="center"/>
    </xf>
    <xf numFmtId="0" fontId="22" fillId="3" borderId="13"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2" fillId="13" borderId="13"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4" fillId="4" borderId="0" xfId="0" applyFont="1" applyFill="1" applyAlignment="1">
      <alignment horizontal="center" vertical="center"/>
    </xf>
  </cellXfs>
  <cellStyles count="4">
    <cellStyle name="Normal" xfId="0" builtinId="0"/>
    <cellStyle name="Porcentagem" xfId="2" builtinId="5"/>
    <cellStyle name="Vírgula" xfId="1" builtinId="3"/>
    <cellStyle name="Vírgula 3" xfId="3" xr:uid="{00000000-0005-0000-0000-000003000000}"/>
  </cellStyles>
  <dxfs count="15">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0</xdr:colOff>
      <xdr:row>7</xdr:row>
      <xdr:rowOff>0</xdr:rowOff>
    </xdr:to>
    <xdr:sp macro="" textlink="">
      <xdr:nvSpPr>
        <xdr:cNvPr id="2" name="AutoShape 7">
          <a:extLst>
            <a:ext uri="{FF2B5EF4-FFF2-40B4-BE49-F238E27FC236}">
              <a16:creationId xmlns:a16="http://schemas.microsoft.com/office/drawing/2014/main" id="{982A1669-0DE8-49CA-9B2B-938DD286441A}"/>
            </a:ext>
          </a:extLst>
        </xdr:cNvPr>
        <xdr:cNvSpPr>
          <a:spLocks noChangeArrowheads="1"/>
        </xdr:cNvSpPr>
      </xdr:nvSpPr>
      <xdr:spPr bwMode="auto">
        <a:xfrm>
          <a:off x="0" y="0"/>
          <a:ext cx="6800850" cy="6572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391817</xdr:colOff>
      <xdr:row>8</xdr:row>
      <xdr:rowOff>126965</xdr:rowOff>
    </xdr:to>
    <xdr:sp macro="" textlink="">
      <xdr:nvSpPr>
        <xdr:cNvPr id="2" name="EsriDoNotEdit">
          <a:extLst>
            <a:ext uri="{FF2B5EF4-FFF2-40B4-BE49-F238E27FC236}">
              <a16:creationId xmlns:a16="http://schemas.microsoft.com/office/drawing/2014/main" id="{00000000-0008-0000-0700-000002000000}"/>
            </a:ext>
          </a:extLst>
        </xdr:cNvPr>
        <xdr:cNvSpPr/>
      </xdr:nvSpPr>
      <xdr:spPr>
        <a:xfrm>
          <a:off x="0" y="0"/>
          <a:ext cx="9535817" cy="1650965"/>
        </a:xfrm>
        <a:prstGeom prst="rect">
          <a:avLst/>
        </a:prstGeom>
        <a:noFill/>
      </xdr:spPr>
      <xdr:txBody>
        <a:bodyPr wrap="none" lIns="91440" tIns="45720" rIns="91440" bIns="45720">
          <a:spAutoFit/>
        </a:bodyPr>
        <a:lstStyle/>
        <a:p>
          <a:pPr algn="ctr"/>
          <a:r>
            <a:rPr lang="pt-B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NÃO EDITAR </a:t>
          </a:r>
        </a:p>
        <a:p>
          <a:pPr algn="ctr"/>
          <a:r>
            <a:rPr lang="pt-B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Para uso somente da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EPI%20-%20Programa%20A&#231;&#245;es%20Imediatas\Gest&#227;o%20Processo%20Obras\Dados\Informa&#231;&#245;es%20Obras\PRDU\Planilha%20DEPI%20Consolida&#231;&#227;o%20PRDU-DEPI-AEPLAN_V11_12_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I%20-%20Programa%20A&#231;&#245;es%20Imediatas/Gest&#227;o%20Processo%20Obras/Dados/Patrim&#244;nio%20-%20Imoveis%20detalh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luidos_PRDU 24.09"/>
      <sheetName val="Consolidada"/>
      <sheetName val="P_0_AEPLAN"/>
      <sheetName val="P_OUTROS_AEPLAN"/>
      <sheetName val="Consolidada_AEPLAN"/>
      <sheetName val="Planilha Geral - PRDU"/>
      <sheetName val="Consolidada_AEPLAN (V2)"/>
      <sheetName val="tab_din"/>
      <sheetName val="CONTRATOS"/>
      <sheetName val="Prioridades e Tipos de Obra"/>
      <sheetName val="RESUMO RECURSOS"/>
      <sheetName val="contratos resumo"/>
      <sheetName val="Planilha4"/>
      <sheetName val="Planilha3"/>
      <sheetName val="PROPOSTA_19_bloco 1"/>
      <sheetName val="RESUMO DA LISTA GERAL"/>
      <sheetName val="acessi_CPO"/>
      <sheetName val="Planilha2"/>
      <sheetName val="Planilha1"/>
    </sheetNames>
    <sheetDataSet>
      <sheetData sheetId="0"/>
      <sheetData sheetId="1">
        <row r="1">
          <cell r="C1" t="str">
            <v>PROCESSOS</v>
          </cell>
          <cell r="D1" t="str">
            <v>DESCRIÇÃO DAS DESPESAS</v>
          </cell>
          <cell r="E1" t="str">
            <v>Tipo</v>
          </cell>
          <cell r="F1" t="str">
            <v>Recursos AEPLAN</v>
          </cell>
          <cell r="G1" t="str">
            <v>Tipo Recurso</v>
          </cell>
          <cell r="H1" t="str">
            <v>Valor Aprovado</v>
          </cell>
        </row>
        <row r="2">
          <cell r="C2" t="str">
            <v>01-P-27797/2012</v>
          </cell>
          <cell r="D2" t="str">
            <v xml:space="preserve">Obra CEB - Fase 1 </v>
          </cell>
          <cell r="E2" t="str">
            <v>Remanescente</v>
          </cell>
          <cell r="F2" t="str">
            <v>Remanescente da Primeira Etapa da Ampliação do CEB  (Contrato 107/2018)</v>
          </cell>
          <cell r="G2" t="str">
            <v>ALOCAÇÃO</v>
          </cell>
          <cell r="H2">
            <v>12240.48</v>
          </cell>
        </row>
        <row r="3">
          <cell r="C3" t="str">
            <v>01-P-15979/2014</v>
          </cell>
          <cell r="D3" t="str">
            <v>Obra Núcleo de Acessibilidade e Reforma dos Sanitários do CEL</v>
          </cell>
          <cell r="E3" t="str">
            <v>Acessibilidade</v>
          </cell>
          <cell r="F3">
            <v>0</v>
          </cell>
          <cell r="G3" t="str">
            <v>Vazio</v>
          </cell>
          <cell r="H3">
            <v>0</v>
          </cell>
        </row>
        <row r="4">
          <cell r="C4" t="str">
            <v>01-P-13136/2016</v>
          </cell>
          <cell r="D4" t="str">
            <v>Acessibilidade CPO e Incamp</v>
          </cell>
          <cell r="E4" t="str">
            <v>Acessibilidade</v>
          </cell>
          <cell r="F4" t="str">
            <v>sem recurso</v>
          </cell>
          <cell r="G4" t="str">
            <v>ALOCAÇÃO</v>
          </cell>
          <cell r="H4" t="str">
            <v>sem recurso</v>
          </cell>
        </row>
        <row r="5">
          <cell r="C5" t="str">
            <v>01-P-17846/2011</v>
          </cell>
          <cell r="D5" t="str">
            <v xml:space="preserve">Obra Interligação e Acessibil. dos Prédios da Reitoria III e IV </v>
          </cell>
          <cell r="E5" t="str">
            <v>Acessibilidade</v>
          </cell>
          <cell r="F5">
            <v>0</v>
          </cell>
          <cell r="G5" t="str">
            <v>Vazio</v>
          </cell>
          <cell r="H5">
            <v>0</v>
          </cell>
        </row>
        <row r="6">
          <cell r="C6" t="str">
            <v>Inexistente</v>
          </cell>
          <cell r="D6" t="str">
            <v>Núcleo Acessibilidade CLE e SAE</v>
          </cell>
          <cell r="E6" t="str">
            <v>Reforma</v>
          </cell>
          <cell r="F6">
            <v>0</v>
          </cell>
          <cell r="G6" t="str">
            <v>Vazio</v>
          </cell>
          <cell r="H6">
            <v>0</v>
          </cell>
        </row>
        <row r="7">
          <cell r="C7" t="str">
            <v>01-P-15981/2014</v>
          </cell>
          <cell r="D7" t="str">
            <v>Execução da obra do Núcleo de Acessibilidade do Prédio V da Reitoria</v>
          </cell>
          <cell r="E7" t="str">
            <v>Acessibilidade</v>
          </cell>
          <cell r="F7" t="str">
            <v>Execução da obra do Núcleo de Acessibilidade do Prédio V da Reitoria</v>
          </cell>
          <cell r="G7" t="str">
            <v>ALOCAÇÃO</v>
          </cell>
          <cell r="H7">
            <v>749500</v>
          </cell>
        </row>
        <row r="8">
          <cell r="C8" t="str">
            <v>01-P-15979/2014</v>
          </cell>
          <cell r="D8" t="str">
            <v xml:space="preserve">Obra Núcleo de Acessibilidade e Reforma dos Sanitários do CEL </v>
          </cell>
          <cell r="E8" t="str">
            <v>Acessibilidade</v>
          </cell>
          <cell r="F8">
            <v>0</v>
          </cell>
          <cell r="G8" t="str">
            <v>Vazio</v>
          </cell>
          <cell r="H8">
            <v>0</v>
          </cell>
        </row>
        <row r="9">
          <cell r="C9" t="str">
            <v>01-P-24374/2010</v>
          </cell>
          <cell r="D9" t="str">
            <v>Acessibilidade do Prédio do CONSU</v>
          </cell>
          <cell r="E9" t="str">
            <v>Acessibilidade</v>
          </cell>
          <cell r="F9">
            <v>0</v>
          </cell>
          <cell r="G9" t="str">
            <v>Vazio</v>
          </cell>
          <cell r="H9">
            <v>0</v>
          </cell>
        </row>
        <row r="10">
          <cell r="C10" t="str">
            <v>Inf. DLIE 007/2015</v>
          </cell>
          <cell r="D10" t="str">
            <v xml:space="preserve">Instalação de Rede Sem Fio nas Salas de Aulas do CB I e CB II </v>
          </cell>
          <cell r="E10" t="str">
            <v>Não é obra</v>
          </cell>
          <cell r="F10">
            <v>0</v>
          </cell>
          <cell r="G10" t="str">
            <v>Vazio</v>
          </cell>
          <cell r="H10">
            <v>0</v>
          </cell>
        </row>
        <row r="11">
          <cell r="C11" t="str">
            <v>01-P-28686/2016</v>
          </cell>
          <cell r="D11" t="str">
            <v>Compra de equipamentos e serviços de cabeamento estruturado para DAC</v>
          </cell>
          <cell r="E11" t="str">
            <v>Não é obra</v>
          </cell>
          <cell r="F11" t="str">
            <v>Proc-01-P-01980/2017 - Aquisição Appliance para DAC - suplem</v>
          </cell>
          <cell r="G11" t="str">
            <v>ALOCAÇÃO</v>
          </cell>
          <cell r="H11">
            <v>94407.78</v>
          </cell>
        </row>
        <row r="12">
          <cell r="C12" t="str">
            <v>Of. AC/SIARQ 031/2011</v>
          </cell>
          <cell r="D12" t="str">
            <v>Aq. serv. e equip. - Nova Sede do Arquivo Central SIARQ</v>
          </cell>
          <cell r="E12" t="str">
            <v>Não é obra</v>
          </cell>
          <cell r="F12">
            <v>0</v>
          </cell>
          <cell r="G12" t="str">
            <v>Vazio</v>
          </cell>
          <cell r="H12">
            <v>0</v>
          </cell>
        </row>
        <row r="13">
          <cell r="C13" t="str">
            <v>01-P-04000/2017</v>
          </cell>
          <cell r="D13" t="str">
            <v>Sondagem de solo da mini quadra esportiva do PRODECAD</v>
          </cell>
          <cell r="E13" t="str">
            <v>Obra nova</v>
          </cell>
          <cell r="F13">
            <v>0</v>
          </cell>
          <cell r="G13" t="str">
            <v>Vazio</v>
          </cell>
          <cell r="H13">
            <v>0</v>
          </cell>
        </row>
        <row r="14">
          <cell r="C14" t="str">
            <v>01-P-02745/2016</v>
          </cell>
          <cell r="D14" t="str">
            <v>Instalação de Cabeamento de Dados do Novo Prédio do NEPP</v>
          </cell>
          <cell r="E14" t="str">
            <v>Obra nova</v>
          </cell>
          <cell r="F14">
            <v>0</v>
          </cell>
          <cell r="G14" t="str">
            <v>Vazio</v>
          </cell>
          <cell r="H14">
            <v>0</v>
          </cell>
        </row>
        <row r="15">
          <cell r="C15" t="str">
            <v>01-P-03289/2017</v>
          </cell>
          <cell r="D15" t="str">
            <v>Criação do Espaço Exploratório do Museu de Ciências no COTUCA</v>
          </cell>
          <cell r="E15" t="str">
            <v>Obra nova</v>
          </cell>
          <cell r="F15" t="str">
            <v>Criação do Espaço Exploratório do Museu de Ciências no COTUCA - Reprogramação</v>
          </cell>
          <cell r="G15" t="str">
            <v>PROGRAMAÇÂO</v>
          </cell>
          <cell r="H15">
            <v>44739.16</v>
          </cell>
        </row>
        <row r="16">
          <cell r="C16" t="str">
            <v>01-P-31635/2015</v>
          </cell>
          <cell r="D16" t="str">
            <v>Construção de sanitários/vestuários para adultos na Dedic/Maternal</v>
          </cell>
          <cell r="E16" t="str">
            <v>Obra nova</v>
          </cell>
          <cell r="F16">
            <v>0</v>
          </cell>
          <cell r="G16" t="str">
            <v>Vazio</v>
          </cell>
          <cell r="H16">
            <v>0</v>
          </cell>
        </row>
        <row r="17">
          <cell r="C17" t="str">
            <v>01-P-03166/2012</v>
          </cell>
          <cell r="D17" t="str">
            <v>Desenvolvimento de projetos executivos</v>
          </cell>
          <cell r="E17" t="str">
            <v>Obra nova</v>
          </cell>
          <cell r="F17">
            <v>0</v>
          </cell>
          <cell r="G17" t="str">
            <v>Vazio</v>
          </cell>
          <cell r="H17">
            <v>0</v>
          </cell>
        </row>
        <row r="18">
          <cell r="C18" t="str">
            <v>05-P-27139/2016</v>
          </cell>
          <cell r="D18" t="str">
            <v>Desenvolvimento de projeto para nova moradia estudantil da Unicamp</v>
          </cell>
          <cell r="E18" t="str">
            <v>Obra nova</v>
          </cell>
          <cell r="F18" t="str">
            <v>Desenvolvimento de projeto para nova moradia estudantil da Unicamp - Programação</v>
          </cell>
          <cell r="G18" t="str">
            <v>PROGRAMAÇÂO</v>
          </cell>
          <cell r="H18">
            <v>200657.33</v>
          </cell>
        </row>
        <row r="19">
          <cell r="C19" t="str">
            <v>01-P-16030/2016</v>
          </cell>
          <cell r="D19" t="str">
            <v>Construção de mini quadra esportiva no PRODECAD</v>
          </cell>
          <cell r="E19" t="str">
            <v>Obra nova</v>
          </cell>
          <cell r="F19">
            <v>0</v>
          </cell>
          <cell r="G19" t="str">
            <v>Vazio</v>
          </cell>
          <cell r="H19">
            <v>0</v>
          </cell>
        </row>
        <row r="20">
          <cell r="C20" t="str">
            <v>01-P-32061/2015</v>
          </cell>
          <cell r="D20" t="str">
            <v>Planejamento prédio de Laboratórios de P&amp;D - Convênio FINEP</v>
          </cell>
          <cell r="E20" t="str">
            <v>Obra nova</v>
          </cell>
          <cell r="F20" t="str">
            <v>Complementação dos valores necessários à construção do Edifício de P&amp;D (contrapartida FINEP) - Programação</v>
          </cell>
          <cell r="G20" t="str">
            <v>PROGRAMAÇÂO</v>
          </cell>
          <cell r="H20">
            <v>1130649.8</v>
          </cell>
        </row>
        <row r="21">
          <cell r="C21" t="str">
            <v>01-P-08009/2014 e 01-P-19148/2010</v>
          </cell>
          <cell r="D21" t="str">
            <v xml:space="preserve">Const. Área de 600 m² - Ampliação Àrea Útil de Laboratórios - RE/CBMEG </v>
          </cell>
          <cell r="E21" t="str">
            <v>Obra nova</v>
          </cell>
          <cell r="F21">
            <v>0</v>
          </cell>
          <cell r="G21" t="str">
            <v>Vazio</v>
          </cell>
          <cell r="H21">
            <v>0</v>
          </cell>
        </row>
        <row r="22">
          <cell r="C22" t="str">
            <v>01-P-18463/2015</v>
          </cell>
          <cell r="D22" t="str">
            <v xml:space="preserve">Construção de entreposto p/residuos perigosos - CGU/Grupo Gestor de Residuos </v>
          </cell>
          <cell r="E22" t="str">
            <v>Obra nova</v>
          </cell>
          <cell r="F22">
            <v>0</v>
          </cell>
          <cell r="G22" t="str">
            <v>Vazio</v>
          </cell>
          <cell r="H22">
            <v>0</v>
          </cell>
        </row>
        <row r="23">
          <cell r="C23" t="str">
            <v>01-P-21009/2015</v>
          </cell>
          <cell r="D23" t="str">
            <v>Ampliação do CECI - Berçario</v>
          </cell>
          <cell r="E23" t="str">
            <v>Obra Nova</v>
          </cell>
          <cell r="F23">
            <v>0</v>
          </cell>
          <cell r="G23" t="str">
            <v>Vazio</v>
          </cell>
          <cell r="H23">
            <v>0</v>
          </cell>
        </row>
        <row r="24">
          <cell r="C24" t="str">
            <v>01-P-00857/2015</v>
          </cell>
          <cell r="D24" t="str">
            <v>Centro de Vivência do Idoso</v>
          </cell>
          <cell r="E24" t="str">
            <v>Obra nova</v>
          </cell>
          <cell r="F24">
            <v>0</v>
          </cell>
          <cell r="G24" t="str">
            <v>Vazio</v>
          </cell>
          <cell r="H24">
            <v>0</v>
          </cell>
        </row>
        <row r="25">
          <cell r="C25" t="str">
            <v>01-P-05348/2017</v>
          </cell>
          <cell r="D25" t="str">
            <v>Selagens de poços e análise de águas subterrâneas</v>
          </cell>
          <cell r="E25" t="str">
            <v>Planejamento Urbano</v>
          </cell>
          <cell r="F25" t="str">
            <v>Selagens de poços e análise de águas subterrâneas</v>
          </cell>
          <cell r="G25" t="str">
            <v>ALOCAÇÃO</v>
          </cell>
          <cell r="H25">
            <v>14936.75</v>
          </cell>
        </row>
        <row r="26">
          <cell r="C26" t="str">
            <v>01-P- 9920/2016</v>
          </cell>
          <cell r="D26" t="str">
            <v>Estudo de impacto ambiental - Quadra 42 (PIDS)</v>
          </cell>
          <cell r="E26" t="str">
            <v>Planejamento Urbano</v>
          </cell>
          <cell r="F26">
            <v>0</v>
          </cell>
          <cell r="G26" t="str">
            <v>Vazio</v>
          </cell>
          <cell r="H26">
            <v>0</v>
          </cell>
        </row>
        <row r="27">
          <cell r="C27" t="str">
            <v>01-P-7825/2017</v>
          </cell>
          <cell r="D27" t="str">
            <v xml:space="preserve">Perfuração de Poços Profundos na Área de Ampliação do Campus Barão Geraldo </v>
          </cell>
          <cell r="E27" t="str">
            <v>Planejamento Urbano</v>
          </cell>
          <cell r="F27">
            <v>0</v>
          </cell>
          <cell r="G27" t="str">
            <v>Vazio</v>
          </cell>
          <cell r="H27">
            <v>0</v>
          </cell>
        </row>
        <row r="28">
          <cell r="C28" t="str">
            <v>01-P-10150/2017</v>
          </cell>
          <cell r="D28" t="str">
            <v>Projeto Retrofit (elétrico, hidraulico e impermeabilização) da casa de bombas do reservatório teatro de arena</v>
          </cell>
          <cell r="E28" t="str">
            <v>Planejamento Urbano</v>
          </cell>
          <cell r="F28" t="str">
            <v>Projeto Retrofit - Elétrico, Hidrául. Impermeabiliz. Casa de Bombas Reserv. Teatro de Arena - (Projeto) - Programação</v>
          </cell>
          <cell r="G28" t="str">
            <v>PROGRAMAÇÂO</v>
          </cell>
          <cell r="H28">
            <v>26633.33</v>
          </cell>
        </row>
        <row r="29">
          <cell r="C29" t="str">
            <v>01-P-15132/2012</v>
          </cell>
          <cell r="D29" t="str">
            <v>Ampliação área médica - Entrada de água Sanasa</v>
          </cell>
          <cell r="E29" t="str">
            <v>Planejamento Urbano</v>
          </cell>
          <cell r="F29">
            <v>0</v>
          </cell>
          <cell r="G29" t="str">
            <v>Vazio</v>
          </cell>
          <cell r="H29">
            <v>0</v>
          </cell>
        </row>
        <row r="30">
          <cell r="C30" t="str">
            <v>01-P-23953/2015</v>
          </cell>
          <cell r="D30" t="str">
            <v xml:space="preserve">Reservatório elevado de água para o Polo Científico </v>
          </cell>
          <cell r="E30" t="str">
            <v>Planejamento Urbano</v>
          </cell>
          <cell r="F30" t="str">
            <v>Execução do reservatório elevador de água para o Polo Científico - abastecimento de água Setor Leste - TA nº 01</v>
          </cell>
          <cell r="G30" t="str">
            <v>ALOCAÇÃO</v>
          </cell>
          <cell r="H30">
            <v>54719.91</v>
          </cell>
        </row>
        <row r="31">
          <cell r="C31" t="str">
            <v>01-P-0658/2015</v>
          </cell>
          <cell r="D31" t="str">
            <v>Recuperação da sub adutora principal de abastecimento de água da UNICAMP</v>
          </cell>
          <cell r="E31" t="str">
            <v>Planejamento Urbano</v>
          </cell>
          <cell r="F31">
            <v>0</v>
          </cell>
          <cell r="G31" t="str">
            <v>Vazio</v>
          </cell>
          <cell r="H31">
            <v>0</v>
          </cell>
        </row>
        <row r="32">
          <cell r="C32" t="str">
            <v>01-P-25736/2010</v>
          </cell>
          <cell r="D32" t="str">
            <v>Planejamento Infraestrutura e Urbanização Polo Pesquisa UNICAMP</v>
          </cell>
          <cell r="E32" t="str">
            <v>Planejamento Urbano</v>
          </cell>
          <cell r="F32">
            <v>0</v>
          </cell>
          <cell r="G32" t="str">
            <v>Vazio</v>
          </cell>
          <cell r="H32">
            <v>0</v>
          </cell>
        </row>
        <row r="33">
          <cell r="C33" t="str">
            <v>01-P-9992/2017</v>
          </cell>
          <cell r="D33" t="str">
            <v>Projeto de aumento de demanda de efluentes da Sobrapar em Tronco Coletor de Esgoto da UNICAMP</v>
          </cell>
          <cell r="E33" t="str">
            <v>Planejamento Urbano</v>
          </cell>
          <cell r="F33">
            <v>0</v>
          </cell>
          <cell r="G33" t="str">
            <v>Vazio</v>
          </cell>
          <cell r="H33">
            <v>0</v>
          </cell>
        </row>
        <row r="34">
          <cell r="C34" t="str">
            <v>01-P-9993/2017</v>
          </cell>
          <cell r="D34" t="str">
            <v>Projeto para a elaboração de rede de distribuição de água potável e incêndio do reservatório da triagem para os prédios da FCM 9 a 13</v>
          </cell>
          <cell r="E34" t="str">
            <v>Planejamento Urbano</v>
          </cell>
          <cell r="F34">
            <v>0</v>
          </cell>
          <cell r="G34" t="str">
            <v>Vazio</v>
          </cell>
          <cell r="H34">
            <v>0</v>
          </cell>
        </row>
        <row r="35">
          <cell r="C35" t="str">
            <v>Of. PRP 154/2012</v>
          </cell>
          <cell r="D35" t="str">
            <v xml:space="preserve">Guarda Corpos e cobertura em Policarbonato  para o LaCTAD </v>
          </cell>
          <cell r="E35" t="str">
            <v>Reforma</v>
          </cell>
          <cell r="F35">
            <v>0</v>
          </cell>
          <cell r="G35" t="str">
            <v>Vazio</v>
          </cell>
          <cell r="H35">
            <v>0</v>
          </cell>
        </row>
        <row r="36">
          <cell r="C36" t="str">
            <v>01-P-11048/2017</v>
          </cell>
          <cell r="D36" t="str">
            <v>Contratação de Empresa para fornecimento e Instalação de Elevador para o Laboratório de Biocombustíveis</v>
          </cell>
          <cell r="E36" t="str">
            <v>Reforma</v>
          </cell>
          <cell r="F36">
            <v>0</v>
          </cell>
          <cell r="G36" t="str">
            <v>Vazio</v>
          </cell>
          <cell r="H36">
            <v>0</v>
          </cell>
        </row>
        <row r="37">
          <cell r="C37" t="str">
            <v>01-P-09603-2017</v>
          </cell>
          <cell r="D37" t="str">
            <v>Obra de PPCI e instalações elétricas - almoxarifado central -AVCB</v>
          </cell>
          <cell r="E37" t="str">
            <v>Reforma</v>
          </cell>
          <cell r="F37" t="str">
            <v xml:space="preserve">Obra e Reforma das Instalações elétricas do Almoxarifado Central da DGA </v>
          </cell>
          <cell r="G37" t="str">
            <v>ALOCAÇÃO</v>
          </cell>
          <cell r="H37">
            <v>628390.15</v>
          </cell>
        </row>
        <row r="38">
          <cell r="C38" t="str">
            <v>01-P-18188/2014</v>
          </cell>
          <cell r="D38" t="str">
            <v>Reforma do espaço administrativo do CDC</v>
          </cell>
          <cell r="E38" t="str">
            <v>Reforma</v>
          </cell>
          <cell r="F38" t="str">
            <v xml:space="preserve">Reforma do espaço administrativo do CDC - Programação </v>
          </cell>
          <cell r="G38" t="str">
            <v>ALOCAÇÃO</v>
          </cell>
          <cell r="H38">
            <v>32000</v>
          </cell>
        </row>
        <row r="39">
          <cell r="C39" t="str">
            <v>01-P-26280/2016</v>
          </cell>
          <cell r="D39" t="str">
            <v>Cabeamento estruturado da Ouvidoria e RH da Prefeitura</v>
          </cell>
          <cell r="E39" t="str">
            <v>Reforma</v>
          </cell>
          <cell r="F39" t="str">
            <v xml:space="preserve">Cabeamento estruturado da Ouvidoria e RH da Prefeitura </v>
          </cell>
          <cell r="G39" t="str">
            <v>ALOCAÇÃO</v>
          </cell>
          <cell r="H39">
            <v>40000</v>
          </cell>
        </row>
        <row r="40">
          <cell r="C40" t="str">
            <v>01-P-09573/2013</v>
          </cell>
          <cell r="D40" t="str">
            <v>Serviço de execução piso da Reforma EA2 - PRG</v>
          </cell>
          <cell r="E40" t="str">
            <v>Reforma</v>
          </cell>
          <cell r="F40">
            <v>0</v>
          </cell>
          <cell r="G40" t="str">
            <v>Vazio</v>
          </cell>
          <cell r="H40">
            <v>0</v>
          </cell>
        </row>
        <row r="41">
          <cell r="C41" t="str">
            <v>01-P-07736/2016</v>
          </cell>
          <cell r="D41" t="str">
            <v>Reforma de sanitários da CPO/INCAMP</v>
          </cell>
          <cell r="E41" t="str">
            <v>Reforma</v>
          </cell>
          <cell r="F41">
            <v>0</v>
          </cell>
          <cell r="G41" t="str">
            <v>Vazio</v>
          </cell>
          <cell r="H41">
            <v>0</v>
          </cell>
        </row>
        <row r="42">
          <cell r="C42" t="str">
            <v>01-P-14853/2017</v>
          </cell>
          <cell r="D42" t="str">
            <v>Refacção do Sistema de Impermeabilização do Prédio Ceci Parcial</v>
          </cell>
          <cell r="E42" t="str">
            <v>Reforma</v>
          </cell>
          <cell r="F42">
            <v>0</v>
          </cell>
          <cell r="G42" t="str">
            <v>Vazio</v>
          </cell>
          <cell r="H42">
            <v>0</v>
          </cell>
        </row>
        <row r="43">
          <cell r="C43" t="str">
            <v>01-P-16824/2012</v>
          </cell>
          <cell r="D43" t="str">
            <v>Planejamento Reforma do Estudio do GGTE</v>
          </cell>
          <cell r="E43" t="str">
            <v>Reforma</v>
          </cell>
          <cell r="F43">
            <v>0</v>
          </cell>
          <cell r="G43" t="str">
            <v>Vazio</v>
          </cell>
          <cell r="H43">
            <v>0</v>
          </cell>
        </row>
        <row r="44">
          <cell r="C44" t="str">
            <v>01-P-25896/2010 e 01-P-28216/2106</v>
          </cell>
          <cell r="D44" t="str">
            <v>Reforma e Adequação de Sanitário da DAC e Ciclo Básico</v>
          </cell>
          <cell r="E44" t="str">
            <v>Reforma</v>
          </cell>
          <cell r="F44">
            <v>0</v>
          </cell>
          <cell r="G44" t="str">
            <v>Vazio</v>
          </cell>
          <cell r="H44">
            <v>0</v>
          </cell>
        </row>
        <row r="45">
          <cell r="C45" t="str">
            <v>01-P-00893/2015</v>
          </cell>
          <cell r="D45" t="str">
            <v xml:space="preserve">SPDA para o prédio da SG/PG </v>
          </cell>
          <cell r="E45" t="str">
            <v>Reforma</v>
          </cell>
          <cell r="F45">
            <v>0</v>
          </cell>
          <cell r="G45" t="str">
            <v>Vazio</v>
          </cell>
          <cell r="H45">
            <v>0</v>
          </cell>
        </row>
        <row r="46">
          <cell r="C46" t="str">
            <v>01-P-17725/2012</v>
          </cell>
          <cell r="D46" t="str">
            <v xml:space="preserve">Contratação Empresa para pintura externa do Ciclo Básico II </v>
          </cell>
          <cell r="E46" t="str">
            <v>Reforma</v>
          </cell>
          <cell r="F46">
            <v>0</v>
          </cell>
          <cell r="G46" t="str">
            <v>Vazio</v>
          </cell>
          <cell r="H46">
            <v>0</v>
          </cell>
        </row>
        <row r="47">
          <cell r="C47" t="str">
            <v>01-P-02707/2011</v>
          </cell>
          <cell r="D47" t="str">
            <v xml:space="preserve">Reformas no Ginásio Multidisciplinar da Unicamp </v>
          </cell>
          <cell r="E47" t="str">
            <v>Reforma</v>
          </cell>
          <cell r="F47">
            <v>0</v>
          </cell>
          <cell r="G47" t="str">
            <v>Vazio</v>
          </cell>
          <cell r="H47">
            <v>0</v>
          </cell>
        </row>
        <row r="48">
          <cell r="C48" t="str">
            <v>01-P-28219/2015 e 01-P-10321/2017</v>
          </cell>
          <cell r="D48" t="str">
            <v>Reforma de ambiente para funcionários terceirizados</v>
          </cell>
          <cell r="E48" t="str">
            <v>Reforma</v>
          </cell>
          <cell r="F48" t="str">
            <v>Reforma de ambiente para funcionários terceirizados (licitado e suplementado)</v>
          </cell>
          <cell r="G48" t="str">
            <v>ALOCAÇÃO</v>
          </cell>
          <cell r="H48">
            <v>79900</v>
          </cell>
        </row>
        <row r="49">
          <cell r="C49" t="str">
            <v>Ofício MC 026/2017</v>
          </cell>
          <cell r="D49" t="str">
            <v>Reforma da praça do Museu de Ciências</v>
          </cell>
          <cell r="E49" t="str">
            <v>Reforma</v>
          </cell>
          <cell r="F49">
            <v>0</v>
          </cell>
          <cell r="G49" t="str">
            <v>Vazio</v>
          </cell>
          <cell r="H49">
            <v>0</v>
          </cell>
        </row>
        <row r="50">
          <cell r="C50" t="str">
            <v>01-P-26859/2014</v>
          </cell>
          <cell r="D50" t="str">
            <v>Climatização de salas da DEDIC</v>
          </cell>
          <cell r="E50" t="str">
            <v>Reforma</v>
          </cell>
          <cell r="F50">
            <v>0</v>
          </cell>
          <cell r="G50" t="str">
            <v>Vazio</v>
          </cell>
          <cell r="H50">
            <v>0</v>
          </cell>
        </row>
        <row r="51">
          <cell r="C51" t="str">
            <v>01-P-25894/2015 e 01-P-8001/2014</v>
          </cell>
          <cell r="D51" t="str">
            <v>Reforma e adequação da Coordenadoria de Assuntos Comunitários</v>
          </cell>
          <cell r="E51" t="str">
            <v>Reforma</v>
          </cell>
          <cell r="F51">
            <v>0</v>
          </cell>
          <cell r="G51" t="str">
            <v>Vazio</v>
          </cell>
          <cell r="H51">
            <v>0</v>
          </cell>
        </row>
        <row r="52">
          <cell r="C52" t="str">
            <v>01-P-21928/2014 e 01-P-20209/2008</v>
          </cell>
          <cell r="D52" t="str">
            <v>Contratação de empresa para construção de torre fornecimento e instalação de elevador no CBII</v>
          </cell>
          <cell r="E52" t="str">
            <v>Reforma</v>
          </cell>
          <cell r="F52">
            <v>0</v>
          </cell>
          <cell r="G52" t="str">
            <v>Vazio</v>
          </cell>
          <cell r="H52">
            <v>0</v>
          </cell>
        </row>
        <row r="53">
          <cell r="C53" t="str">
            <v>01-P-12639/2016 e 01-P-3900/2008</v>
          </cell>
          <cell r="D53" t="str">
            <v>Conclusão da Reforma do Antigo Barracão da Marcenaria</v>
          </cell>
          <cell r="E53" t="str">
            <v>Reforma</v>
          </cell>
          <cell r="F53">
            <v>0</v>
          </cell>
          <cell r="G53" t="str">
            <v>Vazio</v>
          </cell>
          <cell r="H53">
            <v>0</v>
          </cell>
        </row>
        <row r="54">
          <cell r="C54" t="str">
            <v>01-P-29342/2014</v>
          </cell>
          <cell r="D54" t="str">
            <v>Reforma e Adequações do Centro de Convenções e Ginásio Multidisciplinar</v>
          </cell>
          <cell r="E54" t="str">
            <v>Reforma</v>
          </cell>
          <cell r="F54" t="str">
            <v>Projeto da reforma do sistema elétrico do Centro de Convenções - suplem</v>
          </cell>
          <cell r="G54" t="str">
            <v>ALOCAÇÃO</v>
          </cell>
          <cell r="H54">
            <v>125036.74</v>
          </cell>
        </row>
        <row r="55">
          <cell r="C55" t="str">
            <v>01-P-2933/2018</v>
          </cell>
          <cell r="D55" t="str">
            <v>Contratação de serviço de Infraestrutura/cabeamento para o prédio - LIB-FINEP</v>
          </cell>
          <cell r="E55" t="str">
            <v>Remanescente</v>
          </cell>
          <cell r="F55" t="str">
            <v>Infraestrutura e Cabeamento para o LIB - Laboratório de Inovação em Biocombustível - Programação</v>
          </cell>
          <cell r="G55" t="str">
            <v>PROGRAMAÇÂO</v>
          </cell>
          <cell r="H55">
            <v>247000</v>
          </cell>
        </row>
        <row r="56">
          <cell r="C56" t="str">
            <v>01-P-5426/2018</v>
          </cell>
          <cell r="D56" t="str">
            <v>Contratação de empresa para conclusão da obra do prédio de Biocombustíveis - LIB referente processo 01P-18394/2007</v>
          </cell>
          <cell r="E56" t="str">
            <v>Remanescente</v>
          </cell>
          <cell r="F56" t="str">
            <v>Conclusão da obra do prédio de Biocombustíveis - LIB</v>
          </cell>
          <cell r="G56" t="str">
            <v>ALOCAÇÃO</v>
          </cell>
          <cell r="H56">
            <v>267900</v>
          </cell>
        </row>
        <row r="57">
          <cell r="C57" t="str">
            <v>01-P-19354/2015</v>
          </cell>
          <cell r="D57" t="str">
            <v xml:space="preserve">Urbanização do Laboratório de Inovação em Biocombustível </v>
          </cell>
          <cell r="E57" t="str">
            <v>Remanescente</v>
          </cell>
          <cell r="F57" t="str">
            <v xml:space="preserve">Urbanização do Laboratório de Inovação em Biocombustível </v>
          </cell>
          <cell r="G57" t="str">
            <v>ALOCAÇÃO</v>
          </cell>
          <cell r="H57">
            <v>545000</v>
          </cell>
        </row>
        <row r="58">
          <cell r="C58" t="str">
            <v>01-P-26427/2009 e 01-P-7801/2015</v>
          </cell>
          <cell r="D58" t="str">
            <v>Biblioteca de Obras Raras (BORA) - Construção do Prédio</v>
          </cell>
          <cell r="E58" t="str">
            <v>Remanescente</v>
          </cell>
          <cell r="F58" t="str">
            <v>Conclusão da Obra da Biblioteca de Obras Raras da Unicamp - Termo Aditivo nº 04</v>
          </cell>
          <cell r="G58" t="str">
            <v>ALOCAÇÃO</v>
          </cell>
          <cell r="H58">
            <v>226559.19</v>
          </cell>
        </row>
        <row r="59">
          <cell r="C59" t="str">
            <v>01-P-31983/2015</v>
          </cell>
          <cell r="D59" t="str">
            <v>Obra do Centro Paulista de Pesquisa em Bioenergia</v>
          </cell>
          <cell r="E59" t="str">
            <v>Remanescente</v>
          </cell>
          <cell r="F59">
            <v>0</v>
          </cell>
          <cell r="G59" t="str">
            <v>Vazio</v>
          </cell>
          <cell r="H59">
            <v>0</v>
          </cell>
        </row>
        <row r="60">
          <cell r="C60" t="str">
            <v>01-P-31983/2015 e 01-P-07007/2010</v>
          </cell>
          <cell r="D60" t="str">
            <v>Obra do Centro Paulista de Pesquisa em Bioenergia</v>
          </cell>
          <cell r="E60" t="str">
            <v>Obra Nova</v>
          </cell>
          <cell r="F60">
            <v>0</v>
          </cell>
          <cell r="G60" t="str">
            <v>Vazio</v>
          </cell>
          <cell r="H60">
            <v>0</v>
          </cell>
        </row>
        <row r="61">
          <cell r="C61" t="str">
            <v>01-P-00143/2003</v>
          </cell>
          <cell r="D61" t="str">
            <v>Novas Instalações do CEL</v>
          </cell>
          <cell r="E61" t="str">
            <v>Remanescente</v>
          </cell>
          <cell r="F61">
            <v>0</v>
          </cell>
          <cell r="G61" t="str">
            <v>Vazio</v>
          </cell>
          <cell r="H61">
            <v>0</v>
          </cell>
        </row>
        <row r="62">
          <cell r="C62" t="str">
            <v>Inf. CPO 1557/2014 e 01-P-21947/2014</v>
          </cell>
          <cell r="D62" t="str">
            <v>Construção das novas instalações do COTUCA</v>
          </cell>
          <cell r="E62" t="str">
            <v>Obra nova</v>
          </cell>
          <cell r="F62">
            <v>0</v>
          </cell>
          <cell r="G62" t="str">
            <v>Vazio</v>
          </cell>
          <cell r="H62">
            <v>0</v>
          </cell>
        </row>
        <row r="63">
          <cell r="C63" t="str">
            <v>16-P-8844/2016 - Of. SBU 104/2015</v>
          </cell>
          <cell r="D63" t="str">
            <v>Manutenção e reforma de janelas da BCCL</v>
          </cell>
          <cell r="E63" t="str">
            <v>Reforma</v>
          </cell>
          <cell r="F63">
            <v>0</v>
          </cell>
          <cell r="G63" t="str">
            <v>Vazio</v>
          </cell>
          <cell r="H63">
            <v>0</v>
          </cell>
        </row>
        <row r="64">
          <cell r="C64" t="str">
            <v>16-P-25343-2015</v>
          </cell>
          <cell r="D64" t="str">
            <v>sala multiuso no subsolo- campus tranquilo</v>
          </cell>
          <cell r="E64" t="str">
            <v>Reforma</v>
          </cell>
          <cell r="F64">
            <v>0</v>
          </cell>
          <cell r="G64" t="str">
            <v>Vazio</v>
          </cell>
          <cell r="H64">
            <v>0</v>
          </cell>
        </row>
        <row r="65">
          <cell r="C65" t="str">
            <v>Of. SBU 006/2015 e 05-P-7893/2015</v>
          </cell>
          <cell r="D65" t="str">
            <v>Reforma de sanitários</v>
          </cell>
          <cell r="E65" t="str">
            <v>Reforma</v>
          </cell>
          <cell r="F65">
            <v>0</v>
          </cell>
          <cell r="G65" t="str">
            <v>Vazio</v>
          </cell>
          <cell r="H65">
            <v>0</v>
          </cell>
        </row>
        <row r="66">
          <cell r="C66" t="str">
            <v>16-P-18944/2014 e 16-P-19868/2014 - Of. SBU 062/2014</v>
          </cell>
          <cell r="D66" t="str">
            <v>Atualização e modernização de elevador e instalação de montacargas - BC</v>
          </cell>
          <cell r="E66" t="str">
            <v>Reforma</v>
          </cell>
          <cell r="F66" t="str">
            <v>Modernização de elevador passageiros- BC - Programação</v>
          </cell>
          <cell r="G66" t="str">
            <v>PROGRAMAÇÂO</v>
          </cell>
          <cell r="H66">
            <v>235247.64</v>
          </cell>
        </row>
        <row r="67">
          <cell r="C67" t="str">
            <v>Of. SBU 023/2016</v>
          </cell>
          <cell r="D67" t="str">
            <v xml:space="preserve">Reforma do auditório da BC </v>
          </cell>
          <cell r="E67" t="str">
            <v>Reforma</v>
          </cell>
          <cell r="F67">
            <v>0</v>
          </cell>
          <cell r="G67" t="str">
            <v>Vazio</v>
          </cell>
          <cell r="H67">
            <v>0</v>
          </cell>
        </row>
        <row r="68">
          <cell r="C68" t="str">
            <v>Of. SBU 006/2015 e 05-P-7893/2015</v>
          </cell>
          <cell r="D68" t="str">
            <v xml:space="preserve">Reforma de sanitários </v>
          </cell>
          <cell r="E68" t="str">
            <v>Reforma</v>
          </cell>
          <cell r="F68">
            <v>0</v>
          </cell>
          <cell r="G68" t="str">
            <v>Vazio</v>
          </cell>
          <cell r="H68">
            <v>0</v>
          </cell>
        </row>
        <row r="69">
          <cell r="C69" t="str">
            <v>31-P-26212/2015</v>
          </cell>
          <cell r="D69" t="str">
            <v>Instalação de logofaixa nas proximidades do CPQBA</v>
          </cell>
          <cell r="E69" t="str">
            <v>Não é obra</v>
          </cell>
          <cell r="F69">
            <v>0</v>
          </cell>
          <cell r="G69" t="str">
            <v>Vazio</v>
          </cell>
          <cell r="H69">
            <v>0</v>
          </cell>
        </row>
        <row r="70">
          <cell r="C70" t="str">
            <v>31-P-3398/2015</v>
          </cell>
          <cell r="D70" t="str">
            <v xml:space="preserve">Construção da cerca perimetral </v>
          </cell>
          <cell r="E70" t="str">
            <v>Obra nova</v>
          </cell>
          <cell r="F70">
            <v>0</v>
          </cell>
          <cell r="G70" t="str">
            <v>Vazio</v>
          </cell>
          <cell r="H70">
            <v>0</v>
          </cell>
        </row>
        <row r="71">
          <cell r="C71" t="str">
            <v>01-P-17231/2014</v>
          </cell>
          <cell r="D71" t="str">
            <v xml:space="preserve">Construção da Nova Sede da Editora </v>
          </cell>
          <cell r="E71" t="str">
            <v>Obra nova</v>
          </cell>
          <cell r="F71">
            <v>0</v>
          </cell>
          <cell r="G71" t="str">
            <v>Vazio</v>
          </cell>
          <cell r="H71">
            <v>0</v>
          </cell>
        </row>
        <row r="72">
          <cell r="C72" t="str">
            <v>01-P-16124/2016</v>
          </cell>
          <cell r="D72" t="str">
            <v>Construção de calçada na rua Pitágoras, entorno do IE</v>
          </cell>
          <cell r="E72" t="str">
            <v>Acessibilidade</v>
          </cell>
          <cell r="F72">
            <v>0</v>
          </cell>
          <cell r="G72" t="str">
            <v>Vazio</v>
          </cell>
          <cell r="H72">
            <v>0</v>
          </cell>
        </row>
        <row r="73">
          <cell r="C73" t="str">
            <v>01-P-13592/2017</v>
          </cell>
          <cell r="D73" t="str">
            <v>Contratação de empresa de pintura externa do prédio da Secretaria de Segurança Universitária</v>
          </cell>
          <cell r="E73" t="str">
            <v>Reforma</v>
          </cell>
          <cell r="F73">
            <v>0</v>
          </cell>
          <cell r="G73" t="str">
            <v>Vazio</v>
          </cell>
          <cell r="H73">
            <v>0</v>
          </cell>
        </row>
        <row r="74">
          <cell r="C74" t="str">
            <v>01-P-04085/2012 e 01-P-5984/2012</v>
          </cell>
          <cell r="D74" t="str">
            <v>Manutenção de máquinas de lavar louças dos Rus</v>
          </cell>
          <cell r="E74" t="str">
            <v>Não é obra</v>
          </cell>
          <cell r="F74">
            <v>0</v>
          </cell>
          <cell r="G74" t="str">
            <v>Vazio</v>
          </cell>
          <cell r="H74">
            <v>0</v>
          </cell>
        </row>
        <row r="75">
          <cell r="C75" t="str">
            <v>01-P-27003/2011</v>
          </cell>
          <cell r="D75" t="str">
            <v>Plan. e obra da portaria e cobertura - Centros de Vivência</v>
          </cell>
          <cell r="E75" t="str">
            <v>Obra nova</v>
          </cell>
          <cell r="F75">
            <v>0</v>
          </cell>
          <cell r="G75" t="str">
            <v>Vazio</v>
          </cell>
          <cell r="H75">
            <v>0</v>
          </cell>
        </row>
        <row r="76">
          <cell r="C76" t="str">
            <v>01-P-8117/2016</v>
          </cell>
          <cell r="D76" t="str">
            <v>Revitalização de calçada Rua Alexandre Fleming</v>
          </cell>
          <cell r="E76" t="str">
            <v>Planejamento Urbano</v>
          </cell>
          <cell r="F76">
            <v>0</v>
          </cell>
          <cell r="G76" t="str">
            <v>Vazio</v>
          </cell>
          <cell r="H76">
            <v>0</v>
          </cell>
        </row>
        <row r="77">
          <cell r="C77" t="str">
            <v>01-P-08520/2015</v>
          </cell>
          <cell r="D77" t="str">
            <v xml:space="preserve">Serv. de Perfilagem Ótica e Manut. de Poços Profundos do Campus </v>
          </cell>
          <cell r="E77" t="str">
            <v>Planejamento Urbano</v>
          </cell>
          <cell r="F77">
            <v>0</v>
          </cell>
          <cell r="G77" t="str">
            <v>Vazio</v>
          </cell>
          <cell r="H77">
            <v>0</v>
          </cell>
        </row>
        <row r="78">
          <cell r="C78" t="str">
            <v>Expediente s/nº</v>
          </cell>
          <cell r="D78" t="str">
            <v>Serviços de ampliação de carga e necessidade de limitação de demanda elétrica e compatibilização de transformador de 300 Kva</v>
          </cell>
          <cell r="E78" t="str">
            <v>Planejamento Urbano</v>
          </cell>
          <cell r="F78">
            <v>0</v>
          </cell>
          <cell r="G78" t="str">
            <v>Vazio</v>
          </cell>
          <cell r="H78">
            <v>0</v>
          </cell>
        </row>
        <row r="79">
          <cell r="C79" t="str">
            <v>01-P-16152/2017</v>
          </cell>
          <cell r="D79" t="str">
            <v>Contratação de Empresa para Reparos dos Alambrados em áreas de Divisa e Entorno das App's no Campus</v>
          </cell>
          <cell r="E79" t="str">
            <v>Planejamento Urbano</v>
          </cell>
          <cell r="F79">
            <v>0</v>
          </cell>
          <cell r="G79" t="str">
            <v>Vazio</v>
          </cell>
          <cell r="H79">
            <v>0</v>
          </cell>
        </row>
        <row r="80">
          <cell r="C80" t="str">
            <v>Of. SIC 002/2016</v>
          </cell>
          <cell r="D80" t="str">
            <v>Aquisição e instalação de totens bilíngues no Campus</v>
          </cell>
          <cell r="E80" t="str">
            <v>Planejamento Urbano</v>
          </cell>
          <cell r="F80">
            <v>0</v>
          </cell>
          <cell r="G80" t="str">
            <v>Vazio</v>
          </cell>
          <cell r="H80">
            <v>0</v>
          </cell>
        </row>
        <row r="81">
          <cell r="C81" t="str">
            <v>01-P-29106/2016</v>
          </cell>
          <cell r="D81" t="str">
            <v>Recuperação asfaltica do Campus de Campinas</v>
          </cell>
          <cell r="E81" t="str">
            <v>Planejamento Urbano</v>
          </cell>
          <cell r="F81" t="str">
            <v xml:space="preserve">Contratação de empresa para serviço de tapa buraco nas vias do campus </v>
          </cell>
          <cell r="G81" t="str">
            <v>ALOCAÇÃO</v>
          </cell>
          <cell r="H81">
            <v>145997.51999999999</v>
          </cell>
        </row>
        <row r="82">
          <cell r="C82" t="str">
            <v>01-P-06545/2012</v>
          </cell>
          <cell r="D82" t="str">
            <v xml:space="preserve">Sist. de Saneamento - Ampl. Infraest. - Polo de Pesquisa e Rest.Univ. II </v>
          </cell>
          <cell r="E82" t="str">
            <v>Planejamento Urbano</v>
          </cell>
          <cell r="F82">
            <v>0</v>
          </cell>
          <cell r="G82" t="str">
            <v>Vazio</v>
          </cell>
          <cell r="H82">
            <v>0</v>
          </cell>
        </row>
        <row r="83">
          <cell r="C83" t="str">
            <v>01-P-03054/2016</v>
          </cell>
          <cell r="D83" t="str">
            <v>Infraestrutura elétrica e saneamento para atender quadra 42</v>
          </cell>
          <cell r="E83" t="str">
            <v>Planejamento Urbano</v>
          </cell>
          <cell r="F83">
            <v>0</v>
          </cell>
          <cell r="G83" t="str">
            <v>Vazio</v>
          </cell>
          <cell r="H83">
            <v>0</v>
          </cell>
        </row>
        <row r="84">
          <cell r="C84" t="str">
            <v>01-P-24774/2014</v>
          </cell>
          <cell r="D84" t="str">
            <v>Implantação de Subestação de Energia 138 KV</v>
          </cell>
          <cell r="E84" t="str">
            <v>Planejamento Urbano</v>
          </cell>
          <cell r="F84">
            <v>0</v>
          </cell>
          <cell r="G84" t="str">
            <v>Vazio</v>
          </cell>
          <cell r="H84">
            <v>0</v>
          </cell>
        </row>
        <row r="85">
          <cell r="C85" t="str">
            <v>01-P-3265/2017</v>
          </cell>
          <cell r="D85" t="str">
            <v>Remoção de forro, luminárias e fios do prédio antigo do COTUCA</v>
          </cell>
          <cell r="E85" t="str">
            <v>Reforma</v>
          </cell>
          <cell r="F85" t="str">
            <v>Remoção do forro, luminárias e fios do Prédio Principal do antigo Cotuca - Posterior transferência para a Prefeitura</v>
          </cell>
          <cell r="G85" t="str">
            <v>ALOCAÇÃO</v>
          </cell>
          <cell r="H85">
            <v>14900.85</v>
          </cell>
        </row>
        <row r="86">
          <cell r="C86" t="str">
            <v>01-P-1678/2015</v>
          </cell>
          <cell r="D86" t="str">
            <v>Reforma do elevador de carga do RU</v>
          </cell>
          <cell r="E86" t="str">
            <v>Reforma</v>
          </cell>
          <cell r="F86">
            <v>0</v>
          </cell>
          <cell r="G86" t="str">
            <v>Vazio</v>
          </cell>
          <cell r="H86">
            <v>0</v>
          </cell>
        </row>
        <row r="87">
          <cell r="C87" t="str">
            <v>01-P-6628/2017</v>
          </cell>
          <cell r="D87" t="str">
            <v>Adequação de Instalações Elétricas na Cozinha do RU</v>
          </cell>
          <cell r="E87" t="str">
            <v>Reforma</v>
          </cell>
          <cell r="F87">
            <v>0</v>
          </cell>
          <cell r="G87" t="str">
            <v>Vazio</v>
          </cell>
          <cell r="H87">
            <v>0</v>
          </cell>
        </row>
        <row r="88">
          <cell r="C88" t="str">
            <v>01-P-01671/2015</v>
          </cell>
          <cell r="D88" t="str">
            <v>Substituição da tubulação de retorno de condensadoo</v>
          </cell>
          <cell r="E88" t="str">
            <v>Reforma</v>
          </cell>
          <cell r="F88">
            <v>0</v>
          </cell>
          <cell r="G88" t="str">
            <v>Vazio</v>
          </cell>
          <cell r="H88">
            <v>0</v>
          </cell>
        </row>
        <row r="89">
          <cell r="C89" t="str">
            <v>01-P-26286/2016</v>
          </cell>
          <cell r="D89" t="str">
            <v>Contratação Empresa para Fornecimento de Material e Mão de Obra para o Lançamento, Conectorização e Teste de Cabos Ópticos</v>
          </cell>
          <cell r="E89" t="str">
            <v>Reforma</v>
          </cell>
          <cell r="F89">
            <v>0</v>
          </cell>
          <cell r="G89" t="str">
            <v>Vazio</v>
          </cell>
          <cell r="H89">
            <v>0</v>
          </cell>
        </row>
        <row r="90">
          <cell r="C90" t="str">
            <v xml:space="preserve">01-P-00403/2012 e 01-P-08227/2017 </v>
          </cell>
          <cell r="D90" t="str">
            <v>Plan. SPDA para Divisão de Meio Ambiente da Prefeitura</v>
          </cell>
          <cell r="E90" t="str">
            <v>Reforma</v>
          </cell>
          <cell r="F90" t="str">
            <v>Planejamento SPDA para Divisão de Meio Ambiente da PREFEITURA -  Programação</v>
          </cell>
          <cell r="G90" t="str">
            <v>PROGRAMAÇÂO</v>
          </cell>
          <cell r="H90">
            <v>198143.09</v>
          </cell>
        </row>
        <row r="91">
          <cell r="C91" t="str">
            <v>01-P-16377/2016</v>
          </cell>
          <cell r="D91" t="str">
            <v>Contratação de Empresa para Refacção do Sistema de Cobertura do RU</v>
          </cell>
          <cell r="E91" t="str">
            <v>Reforma</v>
          </cell>
          <cell r="F91">
            <v>0</v>
          </cell>
          <cell r="G91" t="str">
            <v>Vazio</v>
          </cell>
          <cell r="H91">
            <v>0</v>
          </cell>
        </row>
        <row r="92">
          <cell r="C92" t="str">
            <v>01-P-10148/2017 e 01-P-24967/2015</v>
          </cell>
          <cell r="D92" t="str">
            <v>Projeto de Recuperação do Tronco Coletor de Esgoto do IB e RU até a interligação ao emissário Sanasa</v>
          </cell>
          <cell r="E92" t="str">
            <v>Planejamento Urbano</v>
          </cell>
          <cell r="F92" t="str">
            <v>Recuperação de tronco coletor de esgoto IB e RU - Programação</v>
          </cell>
          <cell r="G92" t="str">
            <v>PROGRAMAÇÂO</v>
          </cell>
          <cell r="H92">
            <v>1516800</v>
          </cell>
        </row>
        <row r="93">
          <cell r="C93" t="str">
            <v>01-23392/20212 e 01-P-17288/2016</v>
          </cell>
          <cell r="D93" t="str">
            <v>Climatização do Restaurante Saturnino e Instalçao Termoacústica no Restaurante FCA</v>
          </cell>
          <cell r="E93" t="str">
            <v>Reforma</v>
          </cell>
          <cell r="F93">
            <v>0</v>
          </cell>
          <cell r="G93" t="str">
            <v>Vazio</v>
          </cell>
          <cell r="H93">
            <v>0</v>
          </cell>
        </row>
        <row r="94">
          <cell r="C94" t="str">
            <v>01-P-024255/2012</v>
          </cell>
          <cell r="D94" t="str">
            <v>Planejamento de obra para adequação de rede elétrica para iluminação externa e infraestrutura da rede de dados , imagem e voz para o Campus I</v>
          </cell>
          <cell r="E94" t="str">
            <v>Planejamento Urbano</v>
          </cell>
          <cell r="F94">
            <v>0</v>
          </cell>
          <cell r="G94" t="str">
            <v>Vazio</v>
          </cell>
          <cell r="H94">
            <v>0</v>
          </cell>
        </row>
        <row r="95">
          <cell r="C95" t="str">
            <v>01-P-11771/2016</v>
          </cell>
          <cell r="D95" t="str">
            <v>Projeto de Prevenção e Combate a Incêndios - PPCI - Campus I - Limeira</v>
          </cell>
          <cell r="E95" t="str">
            <v>Reforma</v>
          </cell>
          <cell r="F95" t="str">
            <v>Projeto de Prevenção e Combate a Incêndios - PPCI - Campus I - Limeira</v>
          </cell>
          <cell r="G95" t="str">
            <v>ALOCAÇÃO</v>
          </cell>
          <cell r="H95">
            <v>48000</v>
          </cell>
        </row>
        <row r="96">
          <cell r="C96" t="str">
            <v>01-P-04717/2012</v>
          </cell>
          <cell r="D96" t="str">
            <v xml:space="preserve">Reforma e adequação do Prédio SSACL/PFL  </v>
          </cell>
          <cell r="E96" t="str">
            <v>Reforma</v>
          </cell>
          <cell r="F96" t="str">
            <v>Contratação empresa p/ reforma e adequação do Prédio SSACL/PFL  - Reprogramação</v>
          </cell>
          <cell r="G96" t="str">
            <v>PROGRAMAÇÂO</v>
          </cell>
          <cell r="H96">
            <v>475003.64</v>
          </cell>
        </row>
        <row r="97">
          <cell r="C97" t="str">
            <v>01-P-01733/2012</v>
          </cell>
          <cell r="D97" t="str">
            <v xml:space="preserve">Obra de acessibilidade dos prédios 10 e11 da FCM </v>
          </cell>
          <cell r="E97" t="str">
            <v>Acessibilidade</v>
          </cell>
          <cell r="F97">
            <v>0</v>
          </cell>
          <cell r="G97" t="str">
            <v>Vazio</v>
          </cell>
          <cell r="H97">
            <v>0</v>
          </cell>
        </row>
        <row r="98">
          <cell r="C98" t="str">
            <v>01-P-27864/2010</v>
          </cell>
          <cell r="D98" t="str">
            <v>Ampliação do CEPRE/DHR/Fonoaudiologia 1ª Etapa</v>
          </cell>
          <cell r="E98" t="str">
            <v>Obra nova</v>
          </cell>
          <cell r="F98">
            <v>0</v>
          </cell>
          <cell r="G98" t="str">
            <v>Vazio</v>
          </cell>
          <cell r="H98">
            <v>0</v>
          </cell>
        </row>
        <row r="99">
          <cell r="C99" t="str">
            <v>01-P-02451/2015</v>
          </cell>
          <cell r="D99" t="str">
            <v xml:space="preserve">Instalação Linha da Vida - FCM </v>
          </cell>
          <cell r="E99" t="str">
            <v>Reforma</v>
          </cell>
          <cell r="F99">
            <v>0</v>
          </cell>
          <cell r="G99" t="str">
            <v>Vazio</v>
          </cell>
          <cell r="H99">
            <v>0</v>
          </cell>
        </row>
        <row r="100">
          <cell r="C100" t="str">
            <v>02-P-5808/2014 e 02-P-7516/2014</v>
          </cell>
          <cell r="D100" t="str">
            <v>Instalação e Revisão de SPDA (pára-raios)</v>
          </cell>
          <cell r="E100" t="str">
            <v>Reforma</v>
          </cell>
          <cell r="F100">
            <v>0</v>
          </cell>
          <cell r="G100" t="str">
            <v>Vazio</v>
          </cell>
          <cell r="H100">
            <v>0</v>
          </cell>
        </row>
        <row r="101">
          <cell r="C101" t="str">
            <v xml:space="preserve">02-P-20065/2000 e 01-P-20942/2006 </v>
          </cell>
          <cell r="D101" t="str">
            <v>Readequação de piso e iluminação balizadora do auditório</v>
          </cell>
          <cell r="E101" t="str">
            <v>Reforma</v>
          </cell>
          <cell r="F101">
            <v>0</v>
          </cell>
          <cell r="G101" t="str">
            <v>Vazio</v>
          </cell>
          <cell r="H101">
            <v>0</v>
          </cell>
        </row>
        <row r="102">
          <cell r="C102" t="str">
            <v>01-P-31134/2013, 01-P-29252/2010, 01-P-21379/2014</v>
          </cell>
          <cell r="D102" t="str">
            <v>Medicina Translacional (Esqueleto de prédio)</v>
          </cell>
          <cell r="E102" t="str">
            <v>Remanescente</v>
          </cell>
          <cell r="F102" t="str">
            <v>Contratação de Empresa para Execução da Obra Prédio Medicina Translacional</v>
          </cell>
          <cell r="G102" t="str">
            <v>ALOCAÇÃO</v>
          </cell>
          <cell r="H102">
            <v>278594.98</v>
          </cell>
        </row>
        <row r="103">
          <cell r="C103" t="str">
            <v>06-P-13520/2016</v>
          </cell>
          <cell r="D103" t="str">
            <v>Instalação de elevador hidráulico na FOP</v>
          </cell>
          <cell r="E103" t="str">
            <v>Acessibilidade</v>
          </cell>
          <cell r="F103" t="str">
            <v>Instalação de elevador hidráulico na FOP - Programação</v>
          </cell>
          <cell r="G103" t="str">
            <v>PROGRAMAÇÂO</v>
          </cell>
          <cell r="H103">
            <v>106844.1</v>
          </cell>
        </row>
        <row r="104">
          <cell r="C104" t="str">
            <v>06-P-00943/2016</v>
          </cell>
          <cell r="D104" t="str">
            <v>Reforma de sanitário e copa da Creche/FOP</v>
          </cell>
          <cell r="E104" t="str">
            <v>Reforma</v>
          </cell>
          <cell r="F104">
            <v>0</v>
          </cell>
          <cell r="G104" t="str">
            <v>Vazio</v>
          </cell>
          <cell r="H104">
            <v>0</v>
          </cell>
        </row>
        <row r="105">
          <cell r="C105" t="str">
            <v>06-P-17011/2017</v>
          </cell>
          <cell r="D105" t="str">
            <v>Execução do projeto técnico de proteção contra incêndio para o campus principal da FOP</v>
          </cell>
          <cell r="E105" t="str">
            <v>Reforma</v>
          </cell>
          <cell r="F105" t="str">
            <v>Execução do projeto técnico de proteção contra incêndio para o campus principal e AVCB da FOP - Programação</v>
          </cell>
          <cell r="G105" t="str">
            <v>PROGRAMAÇÂO</v>
          </cell>
          <cell r="H105">
            <v>971556.59</v>
          </cell>
        </row>
        <row r="106">
          <cell r="C106" t="str">
            <v>06-P-10094/2016</v>
          </cell>
          <cell r="D106" t="str">
            <v>Conclusão do Bloco A do Centro Clínico da FOP</v>
          </cell>
          <cell r="E106" t="str">
            <v>Obra nova</v>
          </cell>
          <cell r="F106">
            <v>0</v>
          </cell>
          <cell r="G106" t="str">
            <v>Vazio</v>
          </cell>
          <cell r="H106">
            <v>0</v>
          </cell>
        </row>
        <row r="107">
          <cell r="C107" t="str">
            <v>06-P-15124/2015</v>
          </cell>
          <cell r="D107" t="str">
            <v>Construção do Edifício de Clinica e Pré-Clinica da FOP.</v>
          </cell>
          <cell r="E107" t="str">
            <v>Remanescente</v>
          </cell>
          <cell r="F107" t="str">
            <v xml:space="preserve"> Pagamento de 09 meses de 30 referente 2017 - suplem</v>
          </cell>
          <cell r="G107" t="str">
            <v>ALOCAÇÃO</v>
          </cell>
          <cell r="H107">
            <v>3556079.79</v>
          </cell>
        </row>
        <row r="108">
          <cell r="C108" t="str">
            <v>Inexistente</v>
          </cell>
          <cell r="D108" t="str">
            <v>Nucleo de Acessibilidade Bloco E1</v>
          </cell>
          <cell r="E108" t="str">
            <v>Acessibilidade</v>
          </cell>
          <cell r="F108">
            <v>0</v>
          </cell>
          <cell r="G108" t="str">
            <v>Vazio</v>
          </cell>
          <cell r="H108">
            <v>0</v>
          </cell>
        </row>
        <row r="109">
          <cell r="C109" t="str">
            <v>Inexistente</v>
          </cell>
          <cell r="D109" t="str">
            <v>Nucleo de Acessibilidade Bloco E2</v>
          </cell>
          <cell r="E109" t="str">
            <v>Acessibilidade</v>
          </cell>
          <cell r="F109">
            <v>0</v>
          </cell>
          <cell r="G109" t="str">
            <v>Vazio</v>
          </cell>
          <cell r="H109">
            <v>0</v>
          </cell>
        </row>
        <row r="110">
          <cell r="C110" t="str">
            <v>Inexistente</v>
          </cell>
          <cell r="D110" t="str">
            <v>Nucleo de Acessibilidade Bloco M</v>
          </cell>
          <cell r="E110" t="str">
            <v>Acessibilidade</v>
          </cell>
          <cell r="F110">
            <v>0</v>
          </cell>
          <cell r="G110" t="str">
            <v>Vazio</v>
          </cell>
          <cell r="H110">
            <v>0</v>
          </cell>
        </row>
        <row r="111">
          <cell r="C111" t="str">
            <v>Inexistente</v>
          </cell>
          <cell r="D111" t="str">
            <v>Nucleo de Acessibilidade Bloco N</v>
          </cell>
          <cell r="E111" t="str">
            <v>Acessibilidade</v>
          </cell>
          <cell r="F111">
            <v>0</v>
          </cell>
          <cell r="G111" t="str">
            <v>Vazio</v>
          </cell>
          <cell r="H111">
            <v>0</v>
          </cell>
        </row>
        <row r="112">
          <cell r="C112" t="str">
            <v>07-P-02009/2017</v>
          </cell>
          <cell r="D112" t="str">
            <v>Recuperação asfaltica dos estacionamentos do IB</v>
          </cell>
          <cell r="E112" t="str">
            <v>Manutenção</v>
          </cell>
          <cell r="F112">
            <v>0</v>
          </cell>
          <cell r="G112" t="str">
            <v>Vazio</v>
          </cell>
          <cell r="H112">
            <v>0</v>
          </cell>
        </row>
        <row r="113">
          <cell r="C113" t="str">
            <v>01-P-07399/2012</v>
          </cell>
          <cell r="D113" t="str">
            <v>Anfiteatro de Anatomia</v>
          </cell>
          <cell r="E113" t="str">
            <v>Obra nova</v>
          </cell>
          <cell r="F113" t="str">
            <v>Obra Auditório e Reforma Anatomia (Reequilíbrio economico-financeiro)</v>
          </cell>
          <cell r="G113" t="str">
            <v>ALOCAÇÃO</v>
          </cell>
          <cell r="H113">
            <v>11136.47</v>
          </cell>
        </row>
        <row r="114">
          <cell r="C114" t="str">
            <v>01-P-32126/2013 e 01-P-16714/2017</v>
          </cell>
          <cell r="D114" t="str">
            <v>Museu Herbário (8.988.186,74 recurso FINEP)</v>
          </cell>
          <cell r="E114" t="str">
            <v>Obra Nova</v>
          </cell>
          <cell r="F114" t="str">
            <v>Obra remanescente do Museu Herbário - Programação</v>
          </cell>
          <cell r="G114" t="str">
            <v>PROGRAMAÇÂO</v>
          </cell>
          <cell r="H114">
            <v>3696446.69</v>
          </cell>
        </row>
        <row r="115">
          <cell r="C115" t="str">
            <v>01-P-6196/2018</v>
          </cell>
          <cell r="D115" t="str">
            <v>Contratação de empresa para desenvolvimento de projetos retrofit das redes de coleta, afastamento de efluentes e galerias águas pluviais - IB referente processo 01P24967/20105</v>
          </cell>
          <cell r="E115" t="str">
            <v>Planejamento Urbano</v>
          </cell>
          <cell r="F115">
            <v>0</v>
          </cell>
          <cell r="G115" t="str">
            <v>Vazio</v>
          </cell>
          <cell r="H115">
            <v>0</v>
          </cell>
        </row>
        <row r="116">
          <cell r="C116" t="str">
            <v>07-P-01417/2017</v>
          </cell>
          <cell r="D116" t="str">
            <v>Reforma dos quadros elétricos do Bloco H (terreo)</v>
          </cell>
          <cell r="E116" t="str">
            <v>Reforma</v>
          </cell>
          <cell r="F116">
            <v>0</v>
          </cell>
          <cell r="G116" t="str">
            <v>Vazio</v>
          </cell>
          <cell r="H116">
            <v>0</v>
          </cell>
        </row>
        <row r="117">
          <cell r="C117" t="str">
            <v>01-P-16339/2014</v>
          </cell>
          <cell r="D117" t="str">
            <v>Forro e climatização do laboratório INFABIC</v>
          </cell>
          <cell r="E117" t="str">
            <v>Reforma</v>
          </cell>
          <cell r="F117">
            <v>0</v>
          </cell>
          <cell r="G117" t="str">
            <v>Vazio</v>
          </cell>
          <cell r="H117">
            <v>0</v>
          </cell>
        </row>
        <row r="118">
          <cell r="C118" t="str">
            <v>01-P-07977/2014</v>
          </cell>
          <cell r="D118" t="str">
            <v>Conclusão do Laboratório do INFABIC - IB</v>
          </cell>
          <cell r="E118" t="str">
            <v>Remanescente</v>
          </cell>
          <cell r="F118">
            <v>0</v>
          </cell>
          <cell r="G118" t="str">
            <v>Vazio</v>
          </cell>
          <cell r="H118">
            <v>0</v>
          </cell>
        </row>
        <row r="119">
          <cell r="C119" t="str">
            <v>Inexistente</v>
          </cell>
          <cell r="D119" t="str">
            <v>Prédio Diretoria</v>
          </cell>
          <cell r="E119" t="str">
            <v>Acessibilidade</v>
          </cell>
          <cell r="F119">
            <v>0</v>
          </cell>
          <cell r="G119" t="str">
            <v>Vazio</v>
          </cell>
          <cell r="H119">
            <v>0</v>
          </cell>
        </row>
        <row r="120">
          <cell r="C120" t="str">
            <v>01-P-15971/2014</v>
          </cell>
          <cell r="D120" t="str">
            <v>Planejamento Núcleo de Acessibilidade e Reforma dos Sanitários do Predio da Biblioteca da FEF</v>
          </cell>
          <cell r="E120" t="str">
            <v>Acessibilidade</v>
          </cell>
          <cell r="F120">
            <v>0</v>
          </cell>
          <cell r="G120" t="str">
            <v>Vazio</v>
          </cell>
          <cell r="H120">
            <v>0</v>
          </cell>
        </row>
        <row r="121">
          <cell r="C121" t="str">
            <v>23-P-25321/2015</v>
          </cell>
          <cell r="D121" t="str">
            <v>Construção de abrigo para resíduos</v>
          </cell>
          <cell r="E121" t="str">
            <v>Obra nova</v>
          </cell>
          <cell r="F121">
            <v>0</v>
          </cell>
          <cell r="G121" t="str">
            <v>Vazio</v>
          </cell>
          <cell r="H121">
            <v>0</v>
          </cell>
        </row>
        <row r="122">
          <cell r="C122" t="str">
            <v>01-P-30450/2016</v>
          </cell>
          <cell r="D122" t="str">
            <v>Fiscalização de obra de estrutura metálica</v>
          </cell>
          <cell r="E122" t="str">
            <v>Obra nova</v>
          </cell>
          <cell r="F122" t="str">
            <v>Fiscalização de obra de estrutura metálica - Programação</v>
          </cell>
          <cell r="G122" t="str">
            <v>PROGRAMAÇÂO</v>
          </cell>
          <cell r="H122">
            <v>59897.63</v>
          </cell>
        </row>
        <row r="123">
          <cell r="C123" t="str">
            <v>01-P-20642/2015</v>
          </cell>
          <cell r="D123" t="str">
            <v>Planejamento, readequação, ampliação e reforma do depósito de material de atletismo e sala de musculação</v>
          </cell>
          <cell r="E123" t="str">
            <v>Obra nova</v>
          </cell>
          <cell r="F123">
            <v>0</v>
          </cell>
          <cell r="G123" t="str">
            <v>Vazio</v>
          </cell>
          <cell r="H123">
            <v>0</v>
          </cell>
        </row>
        <row r="124">
          <cell r="C124" t="str">
            <v>01-P-27178/2010 e 01-P-05239/2017</v>
          </cell>
          <cell r="D124" t="str">
            <v>Reforma da piscina (entrou no Planes 2014)</v>
          </cell>
          <cell r="E124" t="str">
            <v>Reforma</v>
          </cell>
          <cell r="F124">
            <v>0</v>
          </cell>
          <cell r="G124" t="str">
            <v>Vazio</v>
          </cell>
          <cell r="H124">
            <v>0</v>
          </cell>
        </row>
        <row r="125">
          <cell r="C125" t="str">
            <v>01-P-19504/2010</v>
          </cell>
          <cell r="D125" t="str">
            <v>Reforma Quadras Poliesportivas Proc. 01P-26939/2014 e 01P-29034/2015)</v>
          </cell>
          <cell r="E125" t="str">
            <v>Reforma</v>
          </cell>
          <cell r="F125">
            <v>0</v>
          </cell>
          <cell r="G125" t="str">
            <v>Vazio</v>
          </cell>
          <cell r="H125">
            <v>0</v>
          </cell>
        </row>
        <row r="126">
          <cell r="C126" t="str">
            <v>01-P-13420/2014</v>
          </cell>
          <cell r="D126" t="str">
            <v xml:space="preserve"> Reforma Quadras Poliesportivas</v>
          </cell>
          <cell r="E126" t="str">
            <v>Reforma</v>
          </cell>
          <cell r="F126">
            <v>0</v>
          </cell>
          <cell r="G126" t="str">
            <v>Vazio</v>
          </cell>
          <cell r="H126">
            <v>0</v>
          </cell>
        </row>
        <row r="127">
          <cell r="C127" t="str">
            <v>01-P-01341/2016</v>
          </cell>
          <cell r="D127" t="str">
            <v>Construção do Centro de Vivência de alunos</v>
          </cell>
          <cell r="E127" t="str">
            <v>Obra nova</v>
          </cell>
          <cell r="F127">
            <v>0</v>
          </cell>
          <cell r="G127" t="str">
            <v>Vazio</v>
          </cell>
          <cell r="H127">
            <v>0</v>
          </cell>
        </row>
        <row r="128">
          <cell r="C128" t="str">
            <v>01-P-01336/2016</v>
          </cell>
          <cell r="D128" t="str">
            <v>Construção do Prédio Novo (ante projeto)</v>
          </cell>
          <cell r="E128" t="str">
            <v>Obra nova</v>
          </cell>
          <cell r="F128">
            <v>0</v>
          </cell>
          <cell r="G128" t="str">
            <v>Vazio</v>
          </cell>
          <cell r="H128">
            <v>0</v>
          </cell>
        </row>
        <row r="129">
          <cell r="C129" t="str">
            <v>01-P-10811/2015</v>
          </cell>
          <cell r="D129" t="str">
            <v>Reforma do prédio da FENF</v>
          </cell>
          <cell r="E129" t="str">
            <v>Reforma</v>
          </cell>
          <cell r="F129" t="str">
            <v>Imprevistos com a reforma e remodelação de sala da FENF</v>
          </cell>
          <cell r="G129" t="str">
            <v>ALOCAÇÃO</v>
          </cell>
          <cell r="H129">
            <v>13200</v>
          </cell>
        </row>
        <row r="130">
          <cell r="C130" t="str">
            <v>Of. FCF 050/2014</v>
          </cell>
          <cell r="D130" t="str">
            <v xml:space="preserve">Equipamentos para os Laboratórios da FCF </v>
          </cell>
          <cell r="E130" t="str">
            <v>Não é obra</v>
          </cell>
          <cell r="F130">
            <v>0</v>
          </cell>
          <cell r="G130" t="str">
            <v>Vazio</v>
          </cell>
          <cell r="H130">
            <v>0</v>
          </cell>
        </row>
        <row r="131">
          <cell r="C131" t="str">
            <v>01-P-31067/2012</v>
          </cell>
          <cell r="D131" t="str">
            <v>Construção do Prédio da Farmácia da FCM (novo processo)</v>
          </cell>
          <cell r="E131" t="str">
            <v>Obra nova</v>
          </cell>
          <cell r="F131">
            <v>0</v>
          </cell>
          <cell r="G131" t="str">
            <v>Vazio</v>
          </cell>
          <cell r="H131">
            <v>0</v>
          </cell>
        </row>
        <row r="132">
          <cell r="C132" t="str">
            <v>Of. FCF 50/2017</v>
          </cell>
          <cell r="D132" t="str">
            <v>Solicitando recursos extra-orçamentários para adequação do espaço e aquisição de mobiliários e equipamentos.</v>
          </cell>
          <cell r="E132" t="str">
            <v>Reforma</v>
          </cell>
          <cell r="F132">
            <v>0</v>
          </cell>
          <cell r="G132" t="str">
            <v>Vazio</v>
          </cell>
          <cell r="H132">
            <v>0</v>
          </cell>
        </row>
        <row r="133">
          <cell r="C133" t="str">
            <v>Inexistente</v>
          </cell>
          <cell r="D133" t="str">
            <v>Antigo espaço da Mapoteca do IG - Instalação do Laboratório de Ensino da FCF</v>
          </cell>
          <cell r="E133" t="str">
            <v>Reforma</v>
          </cell>
          <cell r="F133">
            <v>0</v>
          </cell>
          <cell r="G133" t="str">
            <v>Vazio</v>
          </cell>
          <cell r="H133">
            <v>0</v>
          </cell>
        </row>
        <row r="134">
          <cell r="C134" t="str">
            <v>Inexistente</v>
          </cell>
          <cell r="D134" t="str">
            <v>Reforma do prédio para alocação dos Laboratórios da FCF</v>
          </cell>
          <cell r="E134" t="str">
            <v>Reforma</v>
          </cell>
          <cell r="F134">
            <v>0</v>
          </cell>
          <cell r="G134" t="str">
            <v>Vazio</v>
          </cell>
          <cell r="H134">
            <v>0</v>
          </cell>
        </row>
        <row r="135">
          <cell r="C135" t="str">
            <v>01-P-378/2014</v>
          </cell>
          <cell r="D135" t="str">
            <v>Projeto de acessibilidade e quiosque – Prédio LEB/LEI</v>
          </cell>
          <cell r="E135" t="str">
            <v>Acessibilidade</v>
          </cell>
          <cell r="F135">
            <v>0</v>
          </cell>
          <cell r="G135" t="str">
            <v>Vazio</v>
          </cell>
          <cell r="H135">
            <v>0</v>
          </cell>
        </row>
        <row r="136">
          <cell r="C136" t="str">
            <v>20-P-21092/2011</v>
          </cell>
          <cell r="D136" t="str">
            <v xml:space="preserve">Reforma nas brises superiores do prédio A6/DEQ - IFGW </v>
          </cell>
          <cell r="E136" t="str">
            <v>Reforma</v>
          </cell>
          <cell r="F136">
            <v>0</v>
          </cell>
          <cell r="G136" t="str">
            <v>Vazio</v>
          </cell>
          <cell r="H136">
            <v>0</v>
          </cell>
        </row>
        <row r="137">
          <cell r="C137" t="str">
            <v>08-P-9867/2016</v>
          </cell>
          <cell r="D137" t="str">
            <v>Reforma do Lamult</v>
          </cell>
          <cell r="E137" t="str">
            <v>Reforma</v>
          </cell>
          <cell r="F137">
            <v>0</v>
          </cell>
          <cell r="G137" t="str">
            <v>Vazio</v>
          </cell>
          <cell r="H137">
            <v>0</v>
          </cell>
        </row>
        <row r="138">
          <cell r="C138" t="str">
            <v>Inexistente</v>
          </cell>
          <cell r="D138" t="str">
            <v>Nucleo Acessibilidade - Predio Pos - Pinotinho</v>
          </cell>
          <cell r="E138" t="str">
            <v>Acessibilidade</v>
          </cell>
          <cell r="F138">
            <v>0</v>
          </cell>
          <cell r="G138" t="str">
            <v>Vazio</v>
          </cell>
          <cell r="H138">
            <v>0</v>
          </cell>
        </row>
        <row r="139">
          <cell r="C139" t="str">
            <v>01-P-04085/2012 e Edital PRG 2012</v>
          </cell>
          <cell r="D139" t="str">
            <v>Novo Laboratório de Ensino</v>
          </cell>
          <cell r="E139" t="str">
            <v>Obra nova</v>
          </cell>
          <cell r="F139" t="str">
            <v>Conclusão do laboratório de computação cientifica do IMECC - Termo Atitivo 02</v>
          </cell>
          <cell r="G139" t="str">
            <v>ALOCAÇÃO</v>
          </cell>
          <cell r="H139">
            <v>58186.47</v>
          </cell>
        </row>
        <row r="140">
          <cell r="C140" t="str">
            <v>01-P-03954/2013</v>
          </cell>
          <cell r="D140" t="str">
            <v>Restaurante do IMECC</v>
          </cell>
          <cell r="E140" t="str">
            <v>Obra nova</v>
          </cell>
          <cell r="F140">
            <v>0</v>
          </cell>
          <cell r="G140" t="str">
            <v>Vazio</v>
          </cell>
          <cell r="H140">
            <v>0</v>
          </cell>
        </row>
        <row r="141">
          <cell r="C141" t="str">
            <v>01-P-03690/2011 e 01-P-31193/2016</v>
          </cell>
          <cell r="D141" t="str">
            <v>Reforma dos Sanitários do Prédio Principal do IMECC</v>
          </cell>
          <cell r="E141" t="str">
            <v>Reforma</v>
          </cell>
          <cell r="F141">
            <v>0</v>
          </cell>
          <cell r="G141" t="str">
            <v>Vazio</v>
          </cell>
          <cell r="H141">
            <v>0</v>
          </cell>
        </row>
        <row r="142">
          <cell r="C142" t="str">
            <v>01-P-15977/2014</v>
          </cell>
          <cell r="D142" t="str">
            <v>Acessibilidade e reforma de sanitários do bloco E</v>
          </cell>
          <cell r="E142" t="str">
            <v>Acessibilidade</v>
          </cell>
          <cell r="F142">
            <v>0</v>
          </cell>
          <cell r="G142" t="str">
            <v>Vazio</v>
          </cell>
          <cell r="H142">
            <v>0</v>
          </cell>
        </row>
        <row r="143">
          <cell r="C143" t="str">
            <v>01-P-07990/2014</v>
          </cell>
          <cell r="D143" t="str">
            <v xml:space="preserve">Infr. Ens. Pesq./Instal. Paralelismo nos Grupos Geradores - Lab. - A, B, D, I, J E K. - IQ </v>
          </cell>
          <cell r="E143" t="str">
            <v>Reforma</v>
          </cell>
          <cell r="F143">
            <v>0</v>
          </cell>
          <cell r="G143" t="str">
            <v>Vazio</v>
          </cell>
          <cell r="H143">
            <v>0</v>
          </cell>
        </row>
        <row r="144">
          <cell r="C144" t="str">
            <v xml:space="preserve">11-P-7497/2017 e Memo IQ 029/2016 </v>
          </cell>
          <cell r="D144" t="str">
            <v>Troca dos cabos alimentadores</v>
          </cell>
          <cell r="E144" t="str">
            <v>Reforma</v>
          </cell>
          <cell r="F144" t="str">
            <v>Proc. 11-P-7497/2017 - Troca dos cabos alimentadores/elétricos Labs. Pesquisa</v>
          </cell>
          <cell r="G144" t="str">
            <v>ALOCAÇÃO</v>
          </cell>
          <cell r="H144">
            <v>287600</v>
          </cell>
        </row>
        <row r="145">
          <cell r="C145" t="str">
            <v>Memo. Dir. IQ nº 086/2017</v>
          </cell>
          <cell r="D145" t="str">
            <v>Combate a incêndio do Instituto de Química</v>
          </cell>
          <cell r="E145" t="str">
            <v>Reforma</v>
          </cell>
          <cell r="F145" t="str">
            <v>Adequações para obtenção do AVCB para o IQ - Programação</v>
          </cell>
          <cell r="G145" t="str">
            <v>PROGRAMAÇÂO</v>
          </cell>
          <cell r="H145">
            <v>2250000</v>
          </cell>
        </row>
        <row r="146">
          <cell r="C146" t="str">
            <v>22-P-15017/2017</v>
          </cell>
          <cell r="D146" t="str">
            <v>Aquisição de lousas para sala de aulas</v>
          </cell>
          <cell r="E146" t="str">
            <v>Não é obra</v>
          </cell>
          <cell r="F146">
            <v>0</v>
          </cell>
          <cell r="G146" t="str">
            <v>Vazio</v>
          </cell>
          <cell r="H146">
            <v>0</v>
          </cell>
        </row>
        <row r="147">
          <cell r="C147" t="str">
            <v>01-P-17184/2016</v>
          </cell>
          <cell r="D147" t="str">
            <v>Aquisição de Mobiliário para escritório do IG</v>
          </cell>
          <cell r="E147" t="str">
            <v>Não é obra</v>
          </cell>
          <cell r="F147">
            <v>0</v>
          </cell>
          <cell r="G147" t="str">
            <v>Vazio</v>
          </cell>
          <cell r="H147">
            <v>0</v>
          </cell>
        </row>
        <row r="148">
          <cell r="C148" t="str">
            <v>22-P-14304/2017</v>
          </cell>
          <cell r="D148" t="str">
            <v>Aquisição de projetores multimedia</v>
          </cell>
          <cell r="E148" t="str">
            <v>Não é obra</v>
          </cell>
          <cell r="F148">
            <v>0</v>
          </cell>
          <cell r="G148" t="str">
            <v>Vazio</v>
          </cell>
          <cell r="H148">
            <v>0</v>
          </cell>
        </row>
        <row r="149">
          <cell r="C149" t="str">
            <v>22-P-02085/2017</v>
          </cell>
          <cell r="D149" t="str">
            <v>Mapoteca Deslizante</v>
          </cell>
          <cell r="E149" t="str">
            <v>Não é obra</v>
          </cell>
          <cell r="F149">
            <v>0</v>
          </cell>
          <cell r="G149" t="str">
            <v>Vazio</v>
          </cell>
          <cell r="H149">
            <v>0</v>
          </cell>
        </row>
        <row r="150">
          <cell r="C150" t="str">
            <v>22-P-10568/2016</v>
          </cell>
          <cell r="D150" t="str">
            <v>Cabeamento de rede prédio novo</v>
          </cell>
          <cell r="E150" t="str">
            <v>Remanescente</v>
          </cell>
          <cell r="F150">
            <v>0</v>
          </cell>
          <cell r="G150" t="str">
            <v>Vazio</v>
          </cell>
          <cell r="H150">
            <v>0</v>
          </cell>
        </row>
        <row r="151">
          <cell r="C151" t="str">
            <v>34-P-27302/2015</v>
          </cell>
          <cell r="D151" t="str">
            <v xml:space="preserve">Reforma da recepção e hall de entrada do IC 3 e 5 </v>
          </cell>
          <cell r="E151" t="str">
            <v>Reforma</v>
          </cell>
          <cell r="F151" t="str">
            <v>Reforma da recepção e hall de entrada do IC 3 e 5 - Programação</v>
          </cell>
          <cell r="G151" t="str">
            <v>PROGRAMAÇÂO</v>
          </cell>
          <cell r="H151">
            <v>485680.94</v>
          </cell>
        </row>
        <row r="152">
          <cell r="C152" t="str">
            <v>01-P-01738/2012</v>
          </cell>
          <cell r="D152" t="str">
            <v>Obra de acessibilidade do prédio dos professores do IFCH</v>
          </cell>
          <cell r="E152" t="str">
            <v>Acessibilidade</v>
          </cell>
          <cell r="F152">
            <v>0</v>
          </cell>
          <cell r="G152" t="str">
            <v>Vazio</v>
          </cell>
          <cell r="H152">
            <v>0</v>
          </cell>
        </row>
        <row r="153">
          <cell r="C153" t="str">
            <v>Inexistente</v>
          </cell>
          <cell r="D153" t="str">
            <v>Nucleo Acessibilidade - Predio Pos/Graf/Xerox - Pinotinho</v>
          </cell>
          <cell r="E153" t="str">
            <v>Acessibilidade</v>
          </cell>
          <cell r="F153">
            <v>0</v>
          </cell>
          <cell r="G153" t="str">
            <v>Vazio</v>
          </cell>
          <cell r="H153">
            <v>0</v>
          </cell>
        </row>
        <row r="154">
          <cell r="C154" t="str">
            <v>01-P-00758/2016</v>
          </cell>
          <cell r="D154" t="str">
            <v>Revitalização da quadra IFCH/AEL com vistas a acessibilidade.</v>
          </cell>
          <cell r="E154" t="str">
            <v>Acessibilidade</v>
          </cell>
          <cell r="F154">
            <v>0</v>
          </cell>
          <cell r="G154" t="str">
            <v>Vazio</v>
          </cell>
          <cell r="H154">
            <v>0</v>
          </cell>
        </row>
        <row r="155">
          <cell r="C155" t="str">
            <v>01-P-06216/2015</v>
          </cell>
          <cell r="D155" t="str">
            <v>Aquisição e Instalação de Armários deslizantes para Biblioteca do IFCH</v>
          </cell>
          <cell r="E155" t="str">
            <v>Não é obra</v>
          </cell>
          <cell r="F155">
            <v>0</v>
          </cell>
          <cell r="G155" t="str">
            <v>Vazio</v>
          </cell>
          <cell r="H155">
            <v>0</v>
          </cell>
        </row>
        <row r="156">
          <cell r="C156" t="str">
            <v>09-P-19138/2008</v>
          </cell>
          <cell r="D156" t="str">
            <v>Readequação do Espaço Físico da Biblioteca do IFCH</v>
          </cell>
          <cell r="E156" t="str">
            <v>Reforma</v>
          </cell>
          <cell r="F156" t="str">
            <v>Projeto ref. Readequação do Espaço Físico da Biblioteca do IFCH</v>
          </cell>
          <cell r="G156" t="str">
            <v>ALOCAÇÃO</v>
          </cell>
          <cell r="H156">
            <v>10800</v>
          </cell>
        </row>
        <row r="157">
          <cell r="C157" t="str">
            <v>01-P-18657/2013</v>
          </cell>
          <cell r="D157" t="str">
            <v xml:space="preserve">Revitalização Rede Elétrica IFCH </v>
          </cell>
          <cell r="E157" t="str">
            <v>Reforma</v>
          </cell>
          <cell r="F157" t="str">
            <v>Revitalização da rede elétrica - Programação</v>
          </cell>
          <cell r="G157" t="str">
            <v>PROGRAMAÇÂO</v>
          </cell>
          <cell r="H157">
            <v>883542.41999999993</v>
          </cell>
        </row>
        <row r="158">
          <cell r="C158" t="str">
            <v>01-P-26934/2011 e 01-P-17402/2016</v>
          </cell>
          <cell r="D158" t="str">
            <v>Acessibilidade IA</v>
          </cell>
          <cell r="E158" t="str">
            <v>Acessibilidade</v>
          </cell>
          <cell r="F158">
            <v>0</v>
          </cell>
          <cell r="G158" t="str">
            <v>Vazio</v>
          </cell>
          <cell r="H158">
            <v>0</v>
          </cell>
        </row>
        <row r="159">
          <cell r="C159" t="str">
            <v>Of. CPO nº 057/2015 e 01-P-15146/2016</v>
          </cell>
          <cell r="D159" t="str">
            <v xml:space="preserve">Restauração da Fachadas, Acessibilidade e Acessos do IA </v>
          </cell>
          <cell r="E159" t="str">
            <v>Acessibilidade</v>
          </cell>
          <cell r="F159">
            <v>0</v>
          </cell>
          <cell r="G159" t="str">
            <v>Vazio</v>
          </cell>
          <cell r="H159">
            <v>0</v>
          </cell>
        </row>
        <row r="160">
          <cell r="C160" t="str">
            <v>Of. IA/SAI 03/2013</v>
          </cell>
          <cell r="D160" t="str">
            <v xml:space="preserve">Aquisição itens e serviços de TI, implantação rede Gigabit - prédio DMMC </v>
          </cell>
          <cell r="E160" t="str">
            <v>Não é obra</v>
          </cell>
          <cell r="F160">
            <v>0</v>
          </cell>
          <cell r="G160" t="str">
            <v>Vazio</v>
          </cell>
          <cell r="H160">
            <v>0</v>
          </cell>
        </row>
        <row r="161">
          <cell r="C161" t="str">
            <v>Of. IA 089/2015</v>
          </cell>
          <cell r="D161" t="str">
            <v xml:space="preserve">Ampliação do prédio do departamento de música - IA </v>
          </cell>
          <cell r="E161" t="str">
            <v>Obra nova</v>
          </cell>
          <cell r="F161">
            <v>0</v>
          </cell>
          <cell r="G161" t="str">
            <v>Vazio</v>
          </cell>
          <cell r="H161">
            <v>0</v>
          </cell>
        </row>
        <row r="162">
          <cell r="C162" t="str">
            <v>01-P-09750/2007</v>
          </cell>
          <cell r="D162" t="str">
            <v>Construção do Centro Academico - IA</v>
          </cell>
          <cell r="E162" t="str">
            <v>Obra nova</v>
          </cell>
          <cell r="F162">
            <v>0</v>
          </cell>
          <cell r="G162" t="str">
            <v>Vazio</v>
          </cell>
          <cell r="H162">
            <v>0</v>
          </cell>
        </row>
        <row r="163">
          <cell r="C163" t="str">
            <v>01-P-01880/2015</v>
          </cell>
          <cell r="D163" t="str">
            <v>Construção do Prédio do Departamento de Artes Cênicas e Corporais</v>
          </cell>
          <cell r="E163" t="str">
            <v>Obra nova</v>
          </cell>
          <cell r="F163">
            <v>0</v>
          </cell>
          <cell r="G163" t="str">
            <v>Vazio</v>
          </cell>
          <cell r="H163">
            <v>0</v>
          </cell>
        </row>
        <row r="164">
          <cell r="C164" t="str">
            <v>05-P-00651/2016</v>
          </cell>
          <cell r="D164" t="str">
            <v>Ampliação do Prédio do Departamente de Música do IA</v>
          </cell>
          <cell r="E164" t="str">
            <v>Obra nova</v>
          </cell>
          <cell r="F164">
            <v>0</v>
          </cell>
          <cell r="G164" t="str">
            <v>Vazio</v>
          </cell>
          <cell r="H164">
            <v>0</v>
          </cell>
        </row>
        <row r="165">
          <cell r="C165" t="str">
            <v>17-P-09198/2014</v>
          </cell>
          <cell r="D165" t="str">
            <v xml:space="preserve">Serv. diversos nas novas instalações no prédio da Midialogia do IA </v>
          </cell>
          <cell r="E165" t="str">
            <v>Reforma</v>
          </cell>
          <cell r="F165">
            <v>0</v>
          </cell>
          <cell r="G165" t="str">
            <v>Vazio</v>
          </cell>
          <cell r="H165">
            <v>0</v>
          </cell>
        </row>
        <row r="166">
          <cell r="C166" t="str">
            <v>Inexistente</v>
          </cell>
          <cell r="D166" t="str">
            <v>Reforma Elétrica do Prédio Central - Projeto e Obra</v>
          </cell>
          <cell r="E166" t="str">
            <v>Reforma</v>
          </cell>
          <cell r="F166" t="str">
            <v>Reforma Elétrica do Prédio Central - Projeto e Obra - Programação</v>
          </cell>
          <cell r="G166" t="str">
            <v>PROGRAMAÇÂO</v>
          </cell>
          <cell r="H166">
            <v>1232000</v>
          </cell>
        </row>
        <row r="167">
          <cell r="C167" t="str">
            <v>01-P-19616/2011</v>
          </cell>
          <cell r="D167" t="str">
            <v xml:space="preserve">Reforma do Pavilhão de Artes </v>
          </cell>
          <cell r="E167" t="str">
            <v>Reforma</v>
          </cell>
          <cell r="F167">
            <v>0</v>
          </cell>
          <cell r="G167" t="str">
            <v>Vazio</v>
          </cell>
          <cell r="H167">
            <v>0</v>
          </cell>
        </row>
        <row r="168">
          <cell r="C168" t="str">
            <v>Inexistente</v>
          </cell>
          <cell r="D168" t="str">
            <v>Reforma do Auditório</v>
          </cell>
          <cell r="E168" t="str">
            <v>Reforma</v>
          </cell>
          <cell r="F168">
            <v>0</v>
          </cell>
          <cell r="G168" t="str">
            <v>Vazio</v>
          </cell>
          <cell r="H168">
            <v>0</v>
          </cell>
        </row>
        <row r="169">
          <cell r="C169" t="str">
            <v>01-P-30516/2016</v>
          </cell>
          <cell r="D169" t="str">
            <v>Projeto para conclusão do Teatro Laboratório - IA</v>
          </cell>
          <cell r="E169" t="str">
            <v>Remanescente</v>
          </cell>
          <cell r="F169" t="str">
            <v>Aquisição de materiais e serviços para execução de prova de carga na estrutua do Teatro do IA</v>
          </cell>
          <cell r="G169" t="str">
            <v>ALOCAÇÃO</v>
          </cell>
          <cell r="H169">
            <v>10753.17</v>
          </cell>
        </row>
        <row r="170">
          <cell r="C170" t="str">
            <v>01-P-1915/2015</v>
          </cell>
          <cell r="D170" t="str">
            <v>Conclusão de obra do Teatro do IA</v>
          </cell>
          <cell r="E170" t="str">
            <v>Remanescente</v>
          </cell>
          <cell r="F170">
            <v>0</v>
          </cell>
          <cell r="G170" t="str">
            <v>Vazio</v>
          </cell>
          <cell r="H170">
            <v>0</v>
          </cell>
        </row>
        <row r="171">
          <cell r="C171" t="str">
            <v>Ofício FE nº 172/16 e Memo 10/16</v>
          </cell>
          <cell r="D171" t="str">
            <v>Investimento para implantação de Cursos EAD na FE</v>
          </cell>
          <cell r="E171" t="str">
            <v>Não é obra</v>
          </cell>
          <cell r="F171">
            <v>0</v>
          </cell>
          <cell r="G171" t="str">
            <v>Vazio</v>
          </cell>
          <cell r="H171">
            <v>0</v>
          </cell>
        </row>
        <row r="172">
          <cell r="C172" t="str">
            <v>Of. FE 429/2012</v>
          </cell>
          <cell r="D172" t="str">
            <v xml:space="preserve">Aquisição de grupo motor gerador diesel - FE </v>
          </cell>
          <cell r="E172" t="str">
            <v>Não é obra</v>
          </cell>
          <cell r="F172">
            <v>0</v>
          </cell>
          <cell r="G172" t="str">
            <v>Vazio</v>
          </cell>
          <cell r="H172">
            <v>0</v>
          </cell>
        </row>
        <row r="173">
          <cell r="C173" t="str">
            <v>01-P-23330/2013</v>
          </cell>
          <cell r="D173" t="str">
            <v xml:space="preserve">Projeto executivo do Centro de Referência em Formação de Educadores </v>
          </cell>
          <cell r="E173" t="str">
            <v>Obra nova</v>
          </cell>
          <cell r="F173">
            <v>0</v>
          </cell>
          <cell r="G173" t="str">
            <v>Vazio</v>
          </cell>
          <cell r="H173">
            <v>0</v>
          </cell>
        </row>
        <row r="174">
          <cell r="C174" t="str">
            <v>01-P-20326/2012</v>
          </cell>
          <cell r="D174" t="str">
            <v>Planejamento Rede Água Pluvial na FE</v>
          </cell>
          <cell r="E174" t="str">
            <v>Planejamento Urbano</v>
          </cell>
          <cell r="F174">
            <v>0</v>
          </cell>
          <cell r="G174" t="str">
            <v>Vazio</v>
          </cell>
          <cell r="H174">
            <v>0</v>
          </cell>
        </row>
        <row r="175">
          <cell r="C175" t="str">
            <v>19-P-03319/2016 e 01-P-00049/2017</v>
          </cell>
          <cell r="D175" t="str">
            <v>Substituição de elevador do prédio principal da FE</v>
          </cell>
          <cell r="E175" t="str">
            <v>Reforma</v>
          </cell>
          <cell r="F175">
            <v>0</v>
          </cell>
          <cell r="G175" t="str">
            <v>Vazio</v>
          </cell>
          <cell r="H175">
            <v>0</v>
          </cell>
        </row>
        <row r="176">
          <cell r="C176" t="str">
            <v>19-P-24672/2015</v>
          </cell>
          <cell r="D176" t="str">
            <v>Serviço de refacção do sistema de impermeabilização das lajes do Prédio Principal da FE</v>
          </cell>
          <cell r="E176" t="str">
            <v>Reforma</v>
          </cell>
          <cell r="F176" t="str">
            <v>Serviço de refacção do sistema de impermeabilização das lajes do Prédio Principal da FE - Programação</v>
          </cell>
          <cell r="G176" t="str">
            <v>PROGRAMAÇÂO</v>
          </cell>
          <cell r="H176">
            <v>274620.17</v>
          </cell>
        </row>
        <row r="177">
          <cell r="C177" t="str">
            <v>01-P-07988/2014</v>
          </cell>
          <cell r="D177" t="str">
            <v xml:space="preserve">Reforma da Sala TIC da FE </v>
          </cell>
          <cell r="E177" t="str">
            <v>Reforma</v>
          </cell>
          <cell r="F177">
            <v>0</v>
          </cell>
          <cell r="G177" t="str">
            <v>Vazio</v>
          </cell>
          <cell r="H177">
            <v>0</v>
          </cell>
        </row>
        <row r="178">
          <cell r="C178" t="str">
            <v>Of. FE 221/2015</v>
          </cell>
          <cell r="D178" t="str">
            <v>Adequação da infraestrutura física do prédio "Anexo 3"</v>
          </cell>
          <cell r="E178" t="str">
            <v>Reforma</v>
          </cell>
          <cell r="F178">
            <v>0</v>
          </cell>
          <cell r="G178" t="str">
            <v>Vazio</v>
          </cell>
          <cell r="H178">
            <v>0</v>
          </cell>
        </row>
        <row r="179">
          <cell r="C179" t="str">
            <v>01-P-24926/2016 Ofício FE 79/2016 e 120/2016</v>
          </cell>
          <cell r="D179" t="str">
            <v>Realocação de divisórias das salas de Professores  do 2º piso do Prédio Principal, com eliminação de amianto</v>
          </cell>
          <cell r="E179" t="str">
            <v>Reforma</v>
          </cell>
          <cell r="F179">
            <v>0</v>
          </cell>
          <cell r="G179" t="str">
            <v>Vazio</v>
          </cell>
          <cell r="H179">
            <v>0</v>
          </cell>
        </row>
        <row r="180">
          <cell r="C180" t="str">
            <v>01-P-15987/2014</v>
          </cell>
          <cell r="D180" t="str">
            <v>Obra do núcleo de acessibilidade e reforma de sanitários do bloco 7 do IEL</v>
          </cell>
          <cell r="E180" t="str">
            <v>Acessibilidade</v>
          </cell>
          <cell r="F180">
            <v>0</v>
          </cell>
          <cell r="G180" t="str">
            <v>Vazio</v>
          </cell>
          <cell r="H180">
            <v>0</v>
          </cell>
        </row>
        <row r="181">
          <cell r="C181" t="str">
            <v>01-P-07841/2013</v>
          </cell>
          <cell r="D181" t="str">
            <v>Obra de reedificação da fachada da Biblioteca do IEL</v>
          </cell>
          <cell r="E181" t="str">
            <v>Acessibilidade</v>
          </cell>
          <cell r="F181">
            <v>0</v>
          </cell>
          <cell r="G181" t="str">
            <v>Vazio</v>
          </cell>
          <cell r="H181">
            <v>0</v>
          </cell>
        </row>
        <row r="182">
          <cell r="C182" t="str">
            <v>01-P-29396/2009 + Of. IEL Dir 017/2012</v>
          </cell>
          <cell r="D182" t="str">
            <v xml:space="preserve">Reforma do pavilhão dos Docentes do IEL </v>
          </cell>
          <cell r="E182" t="str">
            <v>Reforma</v>
          </cell>
          <cell r="F182" t="str">
            <v>Reforma do pavilhão dos Docentes do IEL - Programação (aberto novo proc. - antigo: 01-P-29396/2009)</v>
          </cell>
          <cell r="G182" t="str">
            <v>ALOCAÇÃO</v>
          </cell>
          <cell r="H182">
            <v>3062388.72</v>
          </cell>
        </row>
        <row r="183">
          <cell r="C183" t="str">
            <v>15-P-22292/2014</v>
          </cell>
          <cell r="D183" t="str">
            <v>Desmobilização do parque de combustível e tratamento de solo</v>
          </cell>
          <cell r="E183" t="str">
            <v>Planejamento Urbano</v>
          </cell>
          <cell r="F183" t="str">
            <v>15P-22292/14 - Desmobil do pq combustível e tratamento de solo -Pagto restante contrato - suplem.</v>
          </cell>
          <cell r="G183" t="str">
            <v>ALOCAÇÃO</v>
          </cell>
          <cell r="H183">
            <v>298360.53999999998</v>
          </cell>
        </row>
        <row r="184">
          <cell r="C184" t="str">
            <v>Inf. Unitransp 187/2015</v>
          </cell>
          <cell r="D184" t="str">
            <v>Iluminação do Heliporto do HC</v>
          </cell>
          <cell r="E184" t="str">
            <v>Reforma</v>
          </cell>
          <cell r="F184" t="str">
            <v>Iluminação do Heliporto do HC</v>
          </cell>
          <cell r="G184" t="str">
            <v>ALOCAÇÃO</v>
          </cell>
          <cell r="H184">
            <v>102900</v>
          </cell>
        </row>
        <row r="185">
          <cell r="C185" t="str">
            <v>15-P-27740/2015</v>
          </cell>
          <cell r="D185" t="str">
            <v>Substituição de transformadores à PCB por transformadores à seco-HC</v>
          </cell>
          <cell r="E185" t="str">
            <v>Reforma</v>
          </cell>
          <cell r="F185" t="str">
            <v>Substituição de transformadores à PCB por transformadores à seco, descarte e destinação final-HC</v>
          </cell>
          <cell r="G185" t="str">
            <v>ALOCAÇÃO</v>
          </cell>
          <cell r="H185">
            <v>2964778.24</v>
          </cell>
        </row>
        <row r="186">
          <cell r="C186" t="str">
            <v>15-P-19339/2013</v>
          </cell>
          <cell r="D186" t="str">
            <v>Contratação de empresa especializada para reforma da UTI Pediátrica</v>
          </cell>
          <cell r="E186" t="str">
            <v>Remanescente</v>
          </cell>
          <cell r="F186" t="str">
            <v>Reforma da UTI Pediátrica do HC - Reajuste/Complementação</v>
          </cell>
          <cell r="G186" t="str">
            <v>ALOCAÇÃO</v>
          </cell>
          <cell r="H186">
            <v>129388.54</v>
          </cell>
        </row>
        <row r="187">
          <cell r="C187" t="str">
            <v>Of. DEC nº 83/2017</v>
          </cell>
          <cell r="D187" t="str">
            <v>Manutenções Emergenciais de Equipamentos Médico-Hospitalares</v>
          </cell>
          <cell r="E187" t="str">
            <v>Não é obra</v>
          </cell>
          <cell r="F187">
            <v>0</v>
          </cell>
          <cell r="G187" t="str">
            <v>Vazio</v>
          </cell>
          <cell r="H187">
            <v>0</v>
          </cell>
        </row>
        <row r="188">
          <cell r="C188" t="str">
            <v>CI. Manu nº 37/2017</v>
          </cell>
          <cell r="D188" t="str">
            <v xml:space="preserve">Estimativa de Investimento - Cobertura do Bloco da Diretoria Executiva </v>
          </cell>
          <cell r="E188" t="str">
            <v>Reforma</v>
          </cell>
          <cell r="F188">
            <v>0</v>
          </cell>
          <cell r="G188" t="str">
            <v>Vazio</v>
          </cell>
          <cell r="H188">
            <v>0</v>
          </cell>
        </row>
        <row r="189">
          <cell r="C189" t="str">
            <v>Of. DEC nº 79/2017</v>
          </cell>
          <cell r="D189" t="str">
            <v>Revitalização do Piso Térreo do CAISM</v>
          </cell>
          <cell r="E189" t="str">
            <v>Reforma</v>
          </cell>
          <cell r="F189">
            <v>0</v>
          </cell>
          <cell r="G189" t="str">
            <v>Vazio</v>
          </cell>
          <cell r="H189">
            <v>0</v>
          </cell>
        </row>
        <row r="190">
          <cell r="C190" t="str">
            <v>01-P-19118/2013 e 01-P-8031/2016</v>
          </cell>
          <cell r="D190" t="str">
            <v xml:space="preserve">Instalação do Elevador I - acessibilidade Prédio Hemocentro 1 </v>
          </cell>
          <cell r="E190" t="str">
            <v>Acessibilidade</v>
          </cell>
          <cell r="F190">
            <v>0</v>
          </cell>
          <cell r="G190" t="str">
            <v>Vazio</v>
          </cell>
          <cell r="H190">
            <v>0</v>
          </cell>
        </row>
        <row r="191">
          <cell r="C191" t="str">
            <v>32P-25686/2016</v>
          </cell>
          <cell r="D191" t="str">
            <v xml:space="preserve">Aquisição de móveis para laboratório de pesquisa em Hemofilia e Doenças Vasculares </v>
          </cell>
          <cell r="E191" t="str">
            <v>Não é obra</v>
          </cell>
          <cell r="F191">
            <v>0</v>
          </cell>
          <cell r="G191" t="str">
            <v>Vazio</v>
          </cell>
          <cell r="H191">
            <v>0</v>
          </cell>
        </row>
        <row r="192">
          <cell r="C192" t="str">
            <v>32-P-19596/2015</v>
          </cell>
          <cell r="D192" t="str">
            <v>Contratação de empresa para o fornecimento de materiais e mão de obra para Abrigo de Resíduos</v>
          </cell>
          <cell r="E192" t="str">
            <v>Obra Nova</v>
          </cell>
          <cell r="F192" t="str">
            <v>Convênio entre a Unicamp/Hemo e o Ministério da Saúde/CAIXA - Programação</v>
          </cell>
          <cell r="G192" t="str">
            <v>PROGRAMAÇÂO</v>
          </cell>
          <cell r="H192">
            <v>57028.06</v>
          </cell>
        </row>
        <row r="193">
          <cell r="C193" t="str">
            <v>Ped. 13/2017 SeAC</v>
          </cell>
          <cell r="D193" t="str">
            <v>Contratação de material e mão de obra para infraestrutura de dados e telefonia do novo prédio</v>
          </cell>
          <cell r="E193" t="str">
            <v>Obra nova</v>
          </cell>
          <cell r="F193">
            <v>0</v>
          </cell>
          <cell r="G193" t="str">
            <v>Vazio</v>
          </cell>
          <cell r="H193">
            <v>0</v>
          </cell>
        </row>
        <row r="194">
          <cell r="C194" t="str">
            <v xml:space="preserve">Of. Hemo/Coord. 23/2017 </v>
          </cell>
          <cell r="D194" t="str">
            <v>Elevador do prédio do novo prédio</v>
          </cell>
          <cell r="E194" t="str">
            <v>Obra nova</v>
          </cell>
          <cell r="F194">
            <v>0</v>
          </cell>
          <cell r="G194" t="str">
            <v>Vazio</v>
          </cell>
          <cell r="H194">
            <v>0</v>
          </cell>
        </row>
        <row r="195">
          <cell r="C195" t="str">
            <v>Memo. HEMO 053/2015</v>
          </cell>
          <cell r="D195" t="str">
            <v>Construção de câmara fria, recepção e área de liberação para o Hemocentro</v>
          </cell>
          <cell r="E195" t="str">
            <v>Obra nova</v>
          </cell>
          <cell r="F195">
            <v>0</v>
          </cell>
          <cell r="G195" t="str">
            <v>Vazio</v>
          </cell>
          <cell r="H195">
            <v>0</v>
          </cell>
        </row>
        <row r="196">
          <cell r="C196" t="str">
            <v>32-P-31898/2015</v>
          </cell>
          <cell r="D196" t="str">
            <v xml:space="preserve">Obra do Novo Prédio Coordenadoria, Metrologia e Refeitório do Hemocentro </v>
          </cell>
          <cell r="E196" t="str">
            <v>Obra Nova</v>
          </cell>
          <cell r="F196">
            <v>0</v>
          </cell>
          <cell r="G196" t="str">
            <v>Vazio</v>
          </cell>
          <cell r="H196">
            <v>0</v>
          </cell>
        </row>
        <row r="197">
          <cell r="C197" t="str">
            <v xml:space="preserve">01-P-4347/2014 </v>
          </cell>
          <cell r="D197" t="str">
            <v>Contratação de empresa para execução da obra de remodelação de entrada de energia</v>
          </cell>
          <cell r="E197" t="str">
            <v>Reforma</v>
          </cell>
          <cell r="F197" t="str">
            <v>Execução de remodelação entrada energia Hemocentro - TA 3</v>
          </cell>
          <cell r="G197" t="str">
            <v>ALOCAÇÃO</v>
          </cell>
          <cell r="H197">
            <v>37917.06</v>
          </cell>
        </row>
        <row r="198">
          <cell r="C198" t="str">
            <v>32-P-23159/2016</v>
          </cell>
          <cell r="D198" t="str">
            <v>Equipamentos de climatização para o Hemocentro - Laboratório Pesquisa e Hemofilia e Doenças Vasculares. Nem iniciou.</v>
          </cell>
          <cell r="E198" t="str">
            <v>Reforma</v>
          </cell>
          <cell r="F198">
            <v>0</v>
          </cell>
          <cell r="G198" t="str">
            <v>Vazio</v>
          </cell>
          <cell r="H198">
            <v>0</v>
          </cell>
        </row>
        <row r="199">
          <cell r="C199" t="str">
            <v>Inexistente</v>
          </cell>
          <cell r="D199" t="str">
            <v>Reforma da Recepção</v>
          </cell>
          <cell r="E199" t="str">
            <v>Reforma</v>
          </cell>
          <cell r="F199">
            <v>0</v>
          </cell>
          <cell r="G199" t="str">
            <v>Vazio</v>
          </cell>
          <cell r="H199">
            <v>0</v>
          </cell>
        </row>
        <row r="200">
          <cell r="C200" t="str">
            <v>01-P-05707/2015</v>
          </cell>
          <cell r="D200" t="str">
            <v>Pintura Externa do Gastrocentro</v>
          </cell>
          <cell r="E200" t="str">
            <v>Reforma</v>
          </cell>
          <cell r="F200">
            <v>0</v>
          </cell>
          <cell r="G200" t="str">
            <v>Vazio</v>
          </cell>
          <cell r="H200">
            <v>0</v>
          </cell>
        </row>
        <row r="201">
          <cell r="C201" t="str">
            <v>01-P-03947/2009</v>
          </cell>
          <cell r="D201" t="str">
            <v>Adequação da rede elétrica do Gastrocentro</v>
          </cell>
          <cell r="E201" t="str">
            <v>Reforma</v>
          </cell>
          <cell r="F201">
            <v>0</v>
          </cell>
          <cell r="G201" t="str">
            <v>Vazio</v>
          </cell>
          <cell r="H201">
            <v>0</v>
          </cell>
        </row>
        <row r="202">
          <cell r="C202" t="str">
            <v>01-P-26564/2016 - Of. CECOM 114/2016</v>
          </cell>
          <cell r="D202" t="str">
            <v>Aquisição de bomba à vácuo para a odontologia CECOM</v>
          </cell>
          <cell r="E202" t="str">
            <v>Não é obra</v>
          </cell>
          <cell r="F202">
            <v>0</v>
          </cell>
          <cell r="G202" t="str">
            <v>Vazio</v>
          </cell>
          <cell r="H202">
            <v>0</v>
          </cell>
        </row>
        <row r="203">
          <cell r="C203" t="str">
            <v>Of. CECOM/CSS 166/2015</v>
          </cell>
          <cell r="D203" t="str">
            <v>Adequação da infraestrutura de TI do CECOM</v>
          </cell>
          <cell r="E203" t="str">
            <v>Reforma</v>
          </cell>
          <cell r="F203">
            <v>0</v>
          </cell>
          <cell r="G203" t="str">
            <v>Vazio</v>
          </cell>
          <cell r="H203">
            <v>0</v>
          </cell>
        </row>
        <row r="204">
          <cell r="C204" t="str">
            <v>01-P-4717/2012</v>
          </cell>
          <cell r="D204" t="str">
            <v>Reforma e adequação do prédio CECOM Limeira</v>
          </cell>
          <cell r="E204" t="str">
            <v>Reforma</v>
          </cell>
          <cell r="F204">
            <v>0</v>
          </cell>
          <cell r="G204" t="str">
            <v>Vazio</v>
          </cell>
          <cell r="H204">
            <v>0</v>
          </cell>
        </row>
        <row r="205">
          <cell r="C205" t="str">
            <v>01-P-32412/2015 - Of. CECOM 173/2015</v>
          </cell>
          <cell r="D205" t="str">
            <v>Reforma da clínica médica e odontológica - CECOM</v>
          </cell>
          <cell r="E205" t="str">
            <v>Reforma</v>
          </cell>
          <cell r="F205">
            <v>0</v>
          </cell>
          <cell r="G205" t="str">
            <v>Vazio</v>
          </cell>
          <cell r="H205">
            <v>0</v>
          </cell>
        </row>
        <row r="206">
          <cell r="C206" t="str">
            <v>01-P-19614/2011</v>
          </cell>
          <cell r="D206" t="str">
            <v xml:space="preserve">Obras de ampliação do Prédio Q36-P59 de salas de aulas da FEM </v>
          </cell>
          <cell r="E206" t="str">
            <v>Obra nova</v>
          </cell>
          <cell r="F206">
            <v>0</v>
          </cell>
          <cell r="G206" t="str">
            <v>Vazio</v>
          </cell>
          <cell r="H206">
            <v>0</v>
          </cell>
        </row>
        <row r="207">
          <cell r="C207" t="str">
            <v>01-P-18704/2012</v>
          </cell>
          <cell r="D207" t="str">
            <v xml:space="preserve">Reforma da Cantina Tropicaliente da FEM </v>
          </cell>
          <cell r="E207" t="str">
            <v>Reforma</v>
          </cell>
          <cell r="F207">
            <v>0</v>
          </cell>
          <cell r="G207" t="str">
            <v>Vazio</v>
          </cell>
          <cell r="H207">
            <v>0</v>
          </cell>
        </row>
        <row r="208">
          <cell r="C208" t="str">
            <v>01-P-07971/2014</v>
          </cell>
          <cell r="D208" t="str">
            <v xml:space="preserve">Reforma de Salas de Aula/3 Salas de Aula no Q-36 </v>
          </cell>
          <cell r="E208" t="str">
            <v>Reforma</v>
          </cell>
          <cell r="F208">
            <v>0</v>
          </cell>
          <cell r="G208" t="str">
            <v>Vazio</v>
          </cell>
          <cell r="H208">
            <v>0</v>
          </cell>
        </row>
        <row r="209">
          <cell r="C209" t="str">
            <v>01-P-3942/2013 01-P-25717/2016</v>
          </cell>
          <cell r="D209" t="str">
            <v>Núcleo Acessibilidade Prédio Administração FEA</v>
          </cell>
          <cell r="E209" t="str">
            <v>Acessibilidade</v>
          </cell>
          <cell r="F209" t="str">
            <v>sem recurso</v>
          </cell>
          <cell r="G209" t="str">
            <v>ALOCAÇÃO</v>
          </cell>
          <cell r="H209" t="str">
            <v>sem recurso</v>
          </cell>
        </row>
        <row r="210">
          <cell r="C210" t="str">
            <v>01-P-19842/2013</v>
          </cell>
          <cell r="D210" t="str">
            <v>Readequação da entrada de energia elétrica</v>
          </cell>
          <cell r="E210" t="str">
            <v>Reforma</v>
          </cell>
          <cell r="F210">
            <v>0</v>
          </cell>
          <cell r="G210" t="str">
            <v>Vazio</v>
          </cell>
          <cell r="H210">
            <v>0</v>
          </cell>
        </row>
        <row r="211">
          <cell r="C211" t="str">
            <v>04-P-5119/2017</v>
          </cell>
          <cell r="D211" t="str">
            <v>Cobertura e reforma prédio biblioteca</v>
          </cell>
          <cell r="E211" t="str">
            <v>Reforma</v>
          </cell>
          <cell r="F211" t="str">
            <v xml:space="preserve">Reforma da biblioteca da FEA </v>
          </cell>
          <cell r="G211" t="str">
            <v>ALOCAÇÃO</v>
          </cell>
          <cell r="H211">
            <v>272000</v>
          </cell>
        </row>
        <row r="212">
          <cell r="C212" t="str">
            <v>01-P-3942/2013 01-P-25727/2016</v>
          </cell>
          <cell r="D212" t="str">
            <v>Núcleo Acessibilidade DEA2 - FEA</v>
          </cell>
          <cell r="E212" t="str">
            <v>Reforma</v>
          </cell>
          <cell r="F212" t="str">
            <v>sem recurso</v>
          </cell>
          <cell r="G212" t="str">
            <v>ALOCAÇÃO</v>
          </cell>
          <cell r="H212" t="str">
            <v>sem recurso</v>
          </cell>
        </row>
        <row r="213">
          <cell r="C213" t="str">
            <v>01-P-7667/2016</v>
          </cell>
          <cell r="D213" t="str">
            <v>Planejamento núcleo de acessibilidade da FEC/RTV</v>
          </cell>
          <cell r="E213" t="str">
            <v>Acessibilidade</v>
          </cell>
          <cell r="F213">
            <v>0</v>
          </cell>
          <cell r="G213" t="str">
            <v>Vazio</v>
          </cell>
          <cell r="H213">
            <v>0</v>
          </cell>
        </row>
        <row r="214">
          <cell r="C214" t="str">
            <v>Of. FEC 145/2012/ 05-P-9557-2013</v>
          </cell>
          <cell r="D214" t="str">
            <v>Construção de Acesso ao Bloco 7</v>
          </cell>
          <cell r="E214" t="str">
            <v>Acessibilidade</v>
          </cell>
          <cell r="F214">
            <v>0</v>
          </cell>
          <cell r="G214" t="str">
            <v>Vazio</v>
          </cell>
          <cell r="H214">
            <v>0</v>
          </cell>
        </row>
        <row r="215">
          <cell r="C215" t="str">
            <v>05-P-04293/2015</v>
          </cell>
          <cell r="D215" t="str">
            <v>Serviço de pintura p/ estrutura metálica do lab. LABTUBE -FEC</v>
          </cell>
          <cell r="E215" t="str">
            <v>Manutenção</v>
          </cell>
          <cell r="F215" t="str">
            <v>05-P-04293/2015 - Serviço de pintura p/ estrutura metálica do lab. LABTUBE - Programação</v>
          </cell>
          <cell r="G215" t="str">
            <v>PROGRAMAÇÂO</v>
          </cell>
          <cell r="H215">
            <v>59342.81</v>
          </cell>
        </row>
        <row r="216">
          <cell r="C216" t="str">
            <v>Of. FEC 144/2012</v>
          </cell>
          <cell r="D216" t="str">
            <v xml:space="preserve">Aquisição mobiliário para o  Bloco 7 </v>
          </cell>
          <cell r="E216" t="str">
            <v>Não é obra</v>
          </cell>
          <cell r="F216">
            <v>0</v>
          </cell>
          <cell r="G216" t="str">
            <v>Vazio</v>
          </cell>
          <cell r="H216">
            <v>0</v>
          </cell>
        </row>
        <row r="217">
          <cell r="C217" t="str">
            <v>01-P-07986/2014</v>
          </cell>
          <cell r="D217" t="str">
            <v xml:space="preserve">Readequação de Espaços de Ocupação Administrativa da FEC para uso Acadêmico </v>
          </cell>
          <cell r="E217" t="str">
            <v>Reforma</v>
          </cell>
          <cell r="F217">
            <v>0</v>
          </cell>
          <cell r="G217" t="str">
            <v>Vazio</v>
          </cell>
          <cell r="H217">
            <v>0</v>
          </cell>
        </row>
        <row r="218">
          <cell r="C218" t="str">
            <v>01-P-15986/2014</v>
          </cell>
          <cell r="D218" t="str">
            <v>Obra do nucleo de acessibilidade do Bloco A da FEQ</v>
          </cell>
          <cell r="E218" t="str">
            <v>Acessibilidade</v>
          </cell>
          <cell r="F218">
            <v>0</v>
          </cell>
          <cell r="G218" t="str">
            <v>Vazio</v>
          </cell>
          <cell r="H218">
            <v>0</v>
          </cell>
        </row>
        <row r="219">
          <cell r="C219" t="str">
            <v>01-P-03432/2013</v>
          </cell>
          <cell r="D219" t="str">
            <v>Projeto FEQ / Abrigo para Resíduos Químicos</v>
          </cell>
          <cell r="E219" t="str">
            <v>Obra nova</v>
          </cell>
          <cell r="F219">
            <v>0</v>
          </cell>
          <cell r="G219" t="str">
            <v>Vazio</v>
          </cell>
          <cell r="H219">
            <v>0</v>
          </cell>
        </row>
        <row r="220">
          <cell r="C220" t="str">
            <v>01-P-06592/2011 Pasta técnica (01-P-0422/2012)</v>
          </cell>
          <cell r="D220" t="str">
            <v>Prédio de ensino</v>
          </cell>
          <cell r="E220" t="str">
            <v>Obra nova</v>
          </cell>
          <cell r="F220">
            <v>0</v>
          </cell>
          <cell r="G220" t="str">
            <v>Vazio</v>
          </cell>
          <cell r="H220">
            <v>0</v>
          </cell>
        </row>
        <row r="221">
          <cell r="C221" t="str">
            <v>Inexistente</v>
          </cell>
          <cell r="D221" t="str">
            <v>Planes II - Confecção e instalação anti-pânico nos Blocos B, C, D, E e Rahoma</v>
          </cell>
          <cell r="E221" t="str">
            <v>Reforma</v>
          </cell>
          <cell r="F221">
            <v>0</v>
          </cell>
          <cell r="G221" t="str">
            <v>Vazio</v>
          </cell>
          <cell r="H221">
            <v>0</v>
          </cell>
        </row>
        <row r="222">
          <cell r="C222" t="str">
            <v>18-P-13230/2016</v>
          </cell>
          <cell r="D222" t="str">
            <v>Impl. Rede Elétrica Compacta para o Bloco G da FEQ</v>
          </cell>
          <cell r="E222" t="str">
            <v>Reforma</v>
          </cell>
          <cell r="F222">
            <v>0</v>
          </cell>
          <cell r="G222" t="str">
            <v>Vazio</v>
          </cell>
          <cell r="H222">
            <v>0</v>
          </cell>
        </row>
        <row r="223">
          <cell r="C223" t="str">
            <v>Inexistente</v>
          </cell>
          <cell r="D223" t="str">
            <v>Obra do núcleo de acessibilidade do prédio salas de aula da FEAGRI</v>
          </cell>
          <cell r="E223" t="str">
            <v>Reforma</v>
          </cell>
          <cell r="F223">
            <v>0</v>
          </cell>
          <cell r="G223" t="str">
            <v>Vazio</v>
          </cell>
          <cell r="H223">
            <v>0</v>
          </cell>
        </row>
        <row r="224">
          <cell r="C224" t="str">
            <v>01-P-15967/2014</v>
          </cell>
          <cell r="D224" t="str">
            <v>Obra do núcleo de acessibilidade do prédio I da FEAGRI</v>
          </cell>
          <cell r="E224" t="str">
            <v>Acessibilidade</v>
          </cell>
          <cell r="F224">
            <v>0</v>
          </cell>
          <cell r="G224" t="str">
            <v>Vazio</v>
          </cell>
          <cell r="H224">
            <v>0</v>
          </cell>
        </row>
        <row r="225">
          <cell r="C225" t="str">
            <v>28-P-24132/2012</v>
          </cell>
          <cell r="D225" t="str">
            <v xml:space="preserve">Implantação de reservatório elevado na FEAGRI </v>
          </cell>
          <cell r="E225" t="str">
            <v>Obra nova</v>
          </cell>
          <cell r="F225">
            <v>0</v>
          </cell>
          <cell r="G225" t="str">
            <v>Vazio</v>
          </cell>
          <cell r="H225">
            <v>0</v>
          </cell>
        </row>
        <row r="226">
          <cell r="C226" t="str">
            <v>01-P-25876/2015 e 01-P-6338/2017</v>
          </cell>
          <cell r="D226" t="str">
            <v>Reservatório elevado para 4 prédios da FEAGRI</v>
          </cell>
          <cell r="E226" t="str">
            <v>Obra nova</v>
          </cell>
          <cell r="F226" t="str">
            <v>Reservatório elevado para 4 prédios da FEAGRI - Programação</v>
          </cell>
          <cell r="G226" t="str">
            <v>PROGRAMAÇÂO</v>
          </cell>
          <cell r="H226">
            <v>312322.96000000002</v>
          </cell>
        </row>
        <row r="227">
          <cell r="C227" t="str">
            <v>01-P-05218/2012</v>
          </cell>
          <cell r="D227" t="str">
            <v>Vestiário para o Campo Experimental da FEAGRI</v>
          </cell>
          <cell r="E227" t="str">
            <v>Obra nova</v>
          </cell>
          <cell r="F227">
            <v>0</v>
          </cell>
          <cell r="G227" t="str">
            <v>Vazio</v>
          </cell>
          <cell r="H227">
            <v>0</v>
          </cell>
        </row>
        <row r="228">
          <cell r="C228" t="str">
            <v>Of. FEAGRI 192/2017</v>
          </cell>
          <cell r="D228" t="str">
            <v>Instalação/Manutenção de Condicionadores de Ar</v>
          </cell>
          <cell r="E228" t="str">
            <v>Reforma</v>
          </cell>
          <cell r="F228" t="str">
            <v>Instalação/Manutenção de Condicionadores de Ar - Programação</v>
          </cell>
          <cell r="G228" t="str">
            <v>PROGRAMAÇÂO</v>
          </cell>
          <cell r="H228">
            <v>15000</v>
          </cell>
        </row>
        <row r="229">
          <cell r="C229" t="str">
            <v>28-P-16772/2017</v>
          </cell>
          <cell r="D229" t="str">
            <v>Serviço de Execução de Obras de Reparos na Rede de Esgoto da FEAGRI</v>
          </cell>
          <cell r="E229" t="str">
            <v>Reforma</v>
          </cell>
          <cell r="F229">
            <v>0</v>
          </cell>
          <cell r="G229" t="str">
            <v>Vazio</v>
          </cell>
          <cell r="H229">
            <v>0</v>
          </cell>
        </row>
        <row r="230">
          <cell r="C230" t="str">
            <v>Of. FEAGRI 123/2016</v>
          </cell>
          <cell r="D230" t="str">
            <v xml:space="preserve">Instalação de elevador no prédio III da FEAGRI </v>
          </cell>
          <cell r="E230" t="str">
            <v>Reforma</v>
          </cell>
          <cell r="F230">
            <v>0</v>
          </cell>
          <cell r="G230" t="str">
            <v>Vazio</v>
          </cell>
          <cell r="H230">
            <v>0</v>
          </cell>
        </row>
        <row r="231">
          <cell r="C231" t="str">
            <v>01-P-26621/2015</v>
          </cell>
          <cell r="D231" t="str">
            <v>Reforma de sanitários dos laboratórios da FEAGRI</v>
          </cell>
          <cell r="E231" t="str">
            <v>Reforma</v>
          </cell>
          <cell r="F231" t="str">
            <v>Reforma de sanitários dos laboratórios da FEAGRI - Programação</v>
          </cell>
          <cell r="G231" t="str">
            <v>PROGRAMAÇÂO</v>
          </cell>
          <cell r="H231">
            <v>288540.43</v>
          </cell>
        </row>
        <row r="232">
          <cell r="C232" t="str">
            <v>01-P-06642/2015</v>
          </cell>
          <cell r="D232" t="str">
            <v>Substituição de para-raios da FEAGRI</v>
          </cell>
          <cell r="E232" t="str">
            <v>Reforma</v>
          </cell>
          <cell r="F232">
            <v>0</v>
          </cell>
          <cell r="G232" t="str">
            <v>Vazio</v>
          </cell>
          <cell r="H232">
            <v>0</v>
          </cell>
        </row>
        <row r="233">
          <cell r="C233" t="str">
            <v>01-P-00770/2013</v>
          </cell>
          <cell r="D233" t="str">
            <v>Acessibilidade Bloco H da FEEC (Projeto e Obra)</v>
          </cell>
          <cell r="E233" t="str">
            <v>Acessibilidade</v>
          </cell>
          <cell r="F233">
            <v>0</v>
          </cell>
          <cell r="G233" t="str">
            <v>Vazio</v>
          </cell>
          <cell r="H233">
            <v>0</v>
          </cell>
        </row>
        <row r="234">
          <cell r="C234" t="str">
            <v>29-P-26568/2016 e 01-P-13566/2016</v>
          </cell>
          <cell r="D234" t="str">
            <v>Reforma dos Sanitários</v>
          </cell>
          <cell r="E234" t="str">
            <v>Reforma</v>
          </cell>
          <cell r="F234">
            <v>0</v>
          </cell>
          <cell r="G234" t="str">
            <v>Vazio</v>
          </cell>
          <cell r="H234">
            <v>0</v>
          </cell>
        </row>
        <row r="235">
          <cell r="C235" t="str">
            <v>01-P-20857/2014</v>
          </cell>
          <cell r="D235" t="str">
            <v>Telhado</v>
          </cell>
          <cell r="E235" t="str">
            <v>Reforma</v>
          </cell>
          <cell r="F235">
            <v>0</v>
          </cell>
          <cell r="G235" t="str">
            <v>Vazio</v>
          </cell>
          <cell r="H235">
            <v>0</v>
          </cell>
        </row>
        <row r="236">
          <cell r="C236" t="str">
            <v>01-P-07985/2014</v>
          </cell>
          <cell r="D236" t="str">
            <v>Laboratórios Multidisciplinares em Engenharia de Energia e de Informática</v>
          </cell>
          <cell r="E236" t="str">
            <v>Reforma</v>
          </cell>
          <cell r="F236">
            <v>0</v>
          </cell>
          <cell r="G236" t="str">
            <v>Vazio</v>
          </cell>
          <cell r="H236">
            <v>0</v>
          </cell>
        </row>
        <row r="237">
          <cell r="C237" t="str">
            <v>Inexistente</v>
          </cell>
          <cell r="D237" t="str">
            <v>Impermeabilização da caixa de água do IC 3</v>
          </cell>
          <cell r="E237" t="str">
            <v>Reforma</v>
          </cell>
          <cell r="F237">
            <v>0</v>
          </cell>
          <cell r="G237" t="str">
            <v>Vazio</v>
          </cell>
          <cell r="H237">
            <v>0</v>
          </cell>
        </row>
        <row r="238">
          <cell r="C238" t="str">
            <v>34-P-04748/2011</v>
          </cell>
          <cell r="D238" t="str">
            <v xml:space="preserve">Projeto de proteção contra incêncio - IC </v>
          </cell>
          <cell r="E238" t="str">
            <v>Reforma</v>
          </cell>
          <cell r="F238">
            <v>0</v>
          </cell>
          <cell r="G238" t="str">
            <v>Vazio</v>
          </cell>
          <cell r="H238">
            <v>0</v>
          </cell>
        </row>
        <row r="239">
          <cell r="C239" t="str">
            <v>01-P-20842/2010 e 01-P-2537/2016</v>
          </cell>
          <cell r="D239" t="str">
            <v xml:space="preserve">Conclusão da Obra IC-04 </v>
          </cell>
          <cell r="E239" t="str">
            <v>Remanescente</v>
          </cell>
          <cell r="F239" t="str">
            <v>Conclusão da Obra do IC-4 - Reajuste Contratual</v>
          </cell>
          <cell r="G239" t="str">
            <v>ALOCAÇÃO</v>
          </cell>
          <cell r="H239">
            <v>285094.49</v>
          </cell>
        </row>
        <row r="240">
          <cell r="C240" t="str">
            <v>01-P-29041/2010</v>
          </cell>
          <cell r="D240" t="str">
            <v xml:space="preserve">Complementação da urbanização do entorno dos prédios de laboratórios.  </v>
          </cell>
          <cell r="E240" t="str">
            <v>Obra nova</v>
          </cell>
          <cell r="F240">
            <v>0</v>
          </cell>
          <cell r="G240" t="str">
            <v>Vazio</v>
          </cell>
          <cell r="H240">
            <v>0</v>
          </cell>
        </row>
        <row r="241">
          <cell r="C241" t="str">
            <v>01-P-8727/2015 e 01-P-05321/2015</v>
          </cell>
          <cell r="D241" t="str">
            <v>Construção do Prédio Multiuso</v>
          </cell>
          <cell r="E241" t="str">
            <v>Obra nova</v>
          </cell>
          <cell r="F241" t="str">
            <v>Projeto do Edifício Multiuso, laboratórios de pós-graduação e SPDA</v>
          </cell>
          <cell r="G241" t="str">
            <v>ALOCAÇÃO</v>
          </cell>
          <cell r="H241">
            <v>479880.69</v>
          </cell>
        </row>
        <row r="242">
          <cell r="C242" t="str">
            <v>01-P-6764/2015 e 01-P-25355/2015 - Inf. GR S/N de 09/03/2015</v>
          </cell>
          <cell r="D242" t="str">
            <v xml:space="preserve">Implantação do Centro Esportivo da FCA (Etapas I e II) </v>
          </cell>
          <cell r="E242" t="str">
            <v>Obra nova</v>
          </cell>
          <cell r="F242" t="str">
            <v xml:space="preserve">Projeto do Centro Esportivo e Infraestrutura Elétrica </v>
          </cell>
          <cell r="G242" t="str">
            <v>ALOCAÇÃO</v>
          </cell>
          <cell r="H242">
            <v>667000</v>
          </cell>
        </row>
        <row r="243">
          <cell r="C243" t="str">
            <v>01-P-13482/2016 e 01-P-32283/2015</v>
          </cell>
          <cell r="D243" t="str">
            <v>Conclusão da infraestrutura - Setor Norte</v>
          </cell>
          <cell r="E243" t="str">
            <v>Planejamento Urbano</v>
          </cell>
          <cell r="F243">
            <v>0</v>
          </cell>
          <cell r="G243" t="str">
            <v>Vazio</v>
          </cell>
          <cell r="H243">
            <v>0</v>
          </cell>
        </row>
        <row r="244">
          <cell r="C244" t="str">
            <v>36-P-13369/2016</v>
          </cell>
          <cell r="D244" t="str">
            <v>Adequação elétrica dos laboratórios</v>
          </cell>
          <cell r="E244" t="str">
            <v>Reforma</v>
          </cell>
          <cell r="F244" t="str">
            <v>Adequação elétrica para os laboratórios da FCA</v>
          </cell>
          <cell r="G244" t="str">
            <v>ALOCAÇÃO</v>
          </cell>
          <cell r="H244">
            <v>113500</v>
          </cell>
        </row>
        <row r="245">
          <cell r="C245" t="str">
            <v>Inexistente</v>
          </cell>
          <cell r="D245" t="str">
            <v>Reforma dos alambrados</v>
          </cell>
          <cell r="E245" t="str">
            <v>Reforma</v>
          </cell>
          <cell r="F245">
            <v>0</v>
          </cell>
          <cell r="G245" t="str">
            <v>Vazio</v>
          </cell>
          <cell r="H245">
            <v>0</v>
          </cell>
        </row>
        <row r="246">
          <cell r="C246" t="str">
            <v>Inexistente</v>
          </cell>
          <cell r="D246" t="str">
            <v>Reforma das coberturas dos prédios</v>
          </cell>
          <cell r="E246" t="str">
            <v>Reforma</v>
          </cell>
          <cell r="F246">
            <v>0</v>
          </cell>
          <cell r="G246" t="str">
            <v>Vazio</v>
          </cell>
          <cell r="H246">
            <v>0</v>
          </cell>
        </row>
        <row r="247">
          <cell r="C247" t="str">
            <v>01-P-30432/2015</v>
          </cell>
          <cell r="D247" t="str">
            <v>Correção de duas quadras esportivas da FCA</v>
          </cell>
          <cell r="E247" t="str">
            <v>Reforma</v>
          </cell>
          <cell r="F247">
            <v>0</v>
          </cell>
          <cell r="G247" t="str">
            <v>Vazio</v>
          </cell>
          <cell r="H247">
            <v>0</v>
          </cell>
        </row>
        <row r="248">
          <cell r="C248" t="str">
            <v>Inexistente</v>
          </cell>
          <cell r="D248" t="str">
            <v>Pintura do Ensino I</v>
          </cell>
          <cell r="E248" t="str">
            <v>Reforma</v>
          </cell>
          <cell r="F248">
            <v>0</v>
          </cell>
          <cell r="G248" t="str">
            <v>Vazio</v>
          </cell>
          <cell r="H248">
            <v>0</v>
          </cell>
        </row>
        <row r="249">
          <cell r="C249" t="str">
            <v>01-P-24373/2010</v>
          </cell>
          <cell r="D249" t="str">
            <v>Portaria de Veículos</v>
          </cell>
          <cell r="E249" t="str">
            <v>Reforma</v>
          </cell>
          <cell r="F249">
            <v>0</v>
          </cell>
          <cell r="G249" t="str">
            <v>Vazio</v>
          </cell>
          <cell r="H249">
            <v>0</v>
          </cell>
        </row>
        <row r="250">
          <cell r="C250" t="str">
            <v>Inexistente</v>
          </cell>
          <cell r="D250" t="str">
            <v xml:space="preserve">Adequações na infraestrutura dos prédios de laboratórios </v>
          </cell>
          <cell r="E250" t="str">
            <v>Reforma</v>
          </cell>
          <cell r="F250">
            <v>0</v>
          </cell>
          <cell r="G250" t="str">
            <v>Vazio</v>
          </cell>
          <cell r="H250">
            <v>0</v>
          </cell>
        </row>
        <row r="251">
          <cell r="C251" t="str">
            <v>01-P-05144/2012</v>
          </cell>
          <cell r="D251" t="str">
            <v>2o Piso da Pós                     (Total = 410 m2)</v>
          </cell>
          <cell r="E251" t="str">
            <v>Obra nova</v>
          </cell>
          <cell r="F251" t="str">
            <v>Construção de 02 salas de aula - Programação</v>
          </cell>
          <cell r="G251" t="str">
            <v>PROGRAMAÇÂO</v>
          </cell>
          <cell r="H251">
            <v>1168700</v>
          </cell>
        </row>
        <row r="252">
          <cell r="C252" t="str">
            <v>01-P-05144/2012</v>
          </cell>
          <cell r="D252" t="str">
            <v>2 Salas de Aula            (Total=280 m2)</v>
          </cell>
          <cell r="E252" t="str">
            <v>Obra nova</v>
          </cell>
          <cell r="F252" t="str">
            <v>Construção de 02 salas de aula - Programação</v>
          </cell>
          <cell r="G252" t="str">
            <v>PROGRAMAÇÂO</v>
          </cell>
          <cell r="H252">
            <v>1168700</v>
          </cell>
        </row>
        <row r="253">
          <cell r="C253" t="str">
            <v>37-P-00892/2015 e 01-P-6157/2015</v>
          </cell>
          <cell r="D253" t="str">
            <v>Reforma de Sanitários FT</v>
          </cell>
          <cell r="E253" t="str">
            <v>Reforma</v>
          </cell>
          <cell r="F253">
            <v>0</v>
          </cell>
          <cell r="G253" t="str">
            <v>Vazio</v>
          </cell>
          <cell r="H253">
            <v>0</v>
          </cell>
        </row>
        <row r="254">
          <cell r="C254" t="str">
            <v>01-P-16450/2018</v>
          </cell>
          <cell r="D254" t="str">
            <v>Reforma Elétrica Cabine Blocos A/B</v>
          </cell>
          <cell r="E254" t="str">
            <v>Reforma</v>
          </cell>
          <cell r="F254" t="str">
            <v>sem recurso</v>
          </cell>
          <cell r="G254" t="str">
            <v>ALOCAÇÃO</v>
          </cell>
          <cell r="H254" t="str">
            <v>sem recurso</v>
          </cell>
        </row>
        <row r="255">
          <cell r="C255" t="str">
            <v>01-P-02838/2017</v>
          </cell>
          <cell r="D255" t="str">
            <v>Elevador Prédio Reitoria PRP</v>
          </cell>
          <cell r="E255" t="str">
            <v>Acessibilidade</v>
          </cell>
          <cell r="F255" t="str">
            <v>sem recurso</v>
          </cell>
          <cell r="G255" t="str">
            <v>ALOCAÇÃO</v>
          </cell>
          <cell r="H255" t="str">
            <v>sem recurso</v>
          </cell>
        </row>
        <row r="256">
          <cell r="C256" t="str">
            <v>Of COTIL 106/2018</v>
          </cell>
          <cell r="D256" t="str">
            <v>Reforma Prédio Diretoria COTIL</v>
          </cell>
          <cell r="E256" t="str">
            <v>Reforma</v>
          </cell>
          <cell r="F256" t="str">
            <v>sem recurso</v>
          </cell>
          <cell r="G256" t="str">
            <v>ALOCAÇÃO</v>
          </cell>
          <cell r="H256" t="str">
            <v>sem recurso</v>
          </cell>
        </row>
        <row r="257">
          <cell r="C257" t="str">
            <v>01-P-20389/2018</v>
          </cell>
          <cell r="D257" t="str">
            <v>Obra Salas Multiuso  Espaços de vivência</v>
          </cell>
          <cell r="E257" t="str">
            <v>Verificar</v>
          </cell>
          <cell r="F257" t="str">
            <v>sem recurso</v>
          </cell>
          <cell r="G257" t="str">
            <v>ALOCAÇÃO</v>
          </cell>
          <cell r="H257" t="str">
            <v>sem recurso</v>
          </cell>
        </row>
        <row r="258">
          <cell r="C258" t="str">
            <v>Inexistente</v>
          </cell>
          <cell r="D258" t="str">
            <v>Reforma do setor 6 (projeto)</v>
          </cell>
          <cell r="E258" t="str">
            <v>Reforma</v>
          </cell>
          <cell r="F258">
            <v>0</v>
          </cell>
          <cell r="G258" t="str">
            <v>Vazio</v>
          </cell>
          <cell r="H258">
            <v>0</v>
          </cell>
        </row>
        <row r="259">
          <cell r="C259" t="str">
            <v>01-P-13567/2016</v>
          </cell>
          <cell r="D259" t="str">
            <v>Reforma Rede Elétrica Lavanderia Moradia</v>
          </cell>
          <cell r="E259" t="str">
            <v>Reforma</v>
          </cell>
          <cell r="F259" t="str">
            <v>sem recurso</v>
          </cell>
          <cell r="G259" t="str">
            <v>ALOCAÇÃO</v>
          </cell>
          <cell r="H259" t="str">
            <v>sem recurso</v>
          </cell>
        </row>
      </sheetData>
      <sheetData sheetId="2">
        <row r="2">
          <cell r="C2" t="str">
            <v>PROCESSOS</v>
          </cell>
          <cell r="D2" t="str">
            <v>DESCRIÇÃO DAS DESPESAS</v>
          </cell>
          <cell r="E2" t="str">
            <v>Origem dos dados</v>
          </cell>
          <cell r="F2" t="str">
            <v>Saldo de Programação</v>
          </cell>
          <cell r="G2" t="str">
            <v>VALOR ESTIMADO/ SALDO DE PROGRAMAÇÃO</v>
          </cell>
          <cell r="H2" t="str">
            <v>Origem Informação de valores</v>
          </cell>
          <cell r="I2" t="str">
            <v>Novo valor Estimado / Diretores</v>
          </cell>
          <cell r="J2" t="str">
            <v>Valor Consolidado Reuniões Setoriais</v>
          </cell>
          <cell r="K2" t="str">
            <v>Valor a pagar Diretores</v>
          </cell>
          <cell r="L2" t="str">
            <v>PRIORIZAÇÃO</v>
          </cell>
          <cell r="M2" t="str">
            <v>PRIORIZAÇÃO  DIRETORES</v>
          </cell>
          <cell r="N2" t="str">
            <v>OBS.</v>
          </cell>
          <cell r="O2" t="str">
            <v>2ª JUSTIFICATIVAS DOS DIRETORES</v>
          </cell>
          <cell r="P2" t="str">
            <v>Relatos de diretores e órgãos</v>
          </cell>
          <cell r="Q2" t="str">
            <v>Documento:</v>
          </cell>
          <cell r="R2" t="str">
            <v>Unidade:</v>
          </cell>
          <cell r="S2" t="str">
            <v>DATA:</v>
          </cell>
          <cell r="T2" t="str">
            <v>DISCRIMINAÇÃO:</v>
          </cell>
          <cell r="U2" t="str">
            <v>TOTAL (Em R$)</v>
          </cell>
          <cell r="V2" t="str">
            <v>Documento:</v>
          </cell>
          <cell r="W2" t="str">
            <v>Unidade:</v>
          </cell>
          <cell r="X2" t="str">
            <v>DATA:</v>
          </cell>
          <cell r="Y2" t="str">
            <v>DISCRIMINAÇÃO:</v>
          </cell>
          <cell r="Z2" t="str">
            <v>TOTAL (Em R$)</v>
          </cell>
          <cell r="AA2" t="str">
            <v>Documento:</v>
          </cell>
          <cell r="AB2" t="str">
            <v>Unidade:</v>
          </cell>
          <cell r="AC2" t="str">
            <v>DATA:</v>
          </cell>
          <cell r="AD2" t="str">
            <v>DISCRIMINAÇÃO:</v>
          </cell>
          <cell r="AE2" t="str">
            <v xml:space="preserve">  TOTAL          (Em R$)</v>
          </cell>
          <cell r="AF2" t="str">
            <v>Documento:</v>
          </cell>
          <cell r="AG2" t="str">
            <v>Unidade:</v>
          </cell>
          <cell r="AH2" t="str">
            <v>DATA:</v>
          </cell>
          <cell r="AI2" t="str">
            <v>DISCRIMINAÇÃO:</v>
          </cell>
          <cell r="AJ2" t="str">
            <v xml:space="preserve">  TOTAL          (Em R$)</v>
          </cell>
          <cell r="AK2" t="str">
            <v>Documento:</v>
          </cell>
          <cell r="AL2" t="str">
            <v>Unidade:</v>
          </cell>
          <cell r="AM2" t="str">
            <v>DATA:</v>
          </cell>
          <cell r="AN2" t="str">
            <v>DISCRIMINAÇÃO:</v>
          </cell>
          <cell r="AO2" t="str">
            <v xml:space="preserve">  TOTAL          (Em R$)</v>
          </cell>
          <cell r="AP2" t="str">
            <v>Documento:</v>
          </cell>
          <cell r="AQ2" t="str">
            <v>Unidade:</v>
          </cell>
          <cell r="AR2" t="str">
            <v>DATA:</v>
          </cell>
          <cell r="AS2" t="str">
            <v>DISCRIMINAÇÃO:</v>
          </cell>
          <cell r="AT2" t="str">
            <v xml:space="preserve">  TOTAL          (Em R$)</v>
          </cell>
          <cell r="AU2" t="str">
            <v>Documento:</v>
          </cell>
          <cell r="AV2" t="str">
            <v>Unidade:</v>
          </cell>
          <cell r="AW2" t="str">
            <v>DATA:</v>
          </cell>
          <cell r="AX2" t="str">
            <v>DISCRIMINAÇÃO:</v>
          </cell>
          <cell r="AY2" t="str">
            <v xml:space="preserve">  TOTAL          (Em R$)</v>
          </cell>
          <cell r="AZ2" t="str">
            <v>Documento:</v>
          </cell>
          <cell r="BA2" t="str">
            <v>Unidade:</v>
          </cell>
          <cell r="BB2" t="str">
            <v>DATA:</v>
          </cell>
          <cell r="BC2" t="str">
            <v>DISCRIMINAÇÃO:</v>
          </cell>
          <cell r="BD2" t="str">
            <v xml:space="preserve">  TOTAL          (Em R$)</v>
          </cell>
          <cell r="BE2" t="str">
            <v>Documento:</v>
          </cell>
          <cell r="BF2" t="str">
            <v>Unidade:</v>
          </cell>
          <cell r="BG2" t="str">
            <v>DATA:</v>
          </cell>
          <cell r="BH2" t="str">
            <v>DISCRIMINAÇÃO:</v>
          </cell>
          <cell r="BI2" t="str">
            <v xml:space="preserve">  TOTAL          (Em R$)</v>
          </cell>
        </row>
        <row r="3">
          <cell r="C3" t="str">
            <v>01-P-07736/2016</v>
          </cell>
          <cell r="D3" t="str">
            <v>Reforma de sanitários da CPO/INCAMP</v>
          </cell>
          <cell r="E3" t="str">
            <v>S</v>
          </cell>
          <cell r="F3">
            <v>74799.53</v>
          </cell>
          <cell r="G3">
            <v>74799.53</v>
          </cell>
          <cell r="H3" t="str">
            <v>CPO</v>
          </cell>
          <cell r="I3">
            <v>0</v>
          </cell>
          <cell r="J3">
            <v>74799.53</v>
          </cell>
          <cell r="K3">
            <v>0</v>
          </cell>
          <cell r="L3" t="str">
            <v>P</v>
          </cell>
          <cell r="M3" t="str">
            <v>P</v>
          </cell>
          <cell r="N3">
            <v>0</v>
          </cell>
          <cell r="O3" t="str">
            <v>Reforma quase concluída</v>
          </cell>
          <cell r="P3" t="str">
            <v>Licitação concluída.</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C4" t="str">
            <v>01-P-09603-2017</v>
          </cell>
          <cell r="D4" t="str">
            <v>Obra de PPCI e instalações elétricas - almoxarifado central -AVCB</v>
          </cell>
          <cell r="E4">
            <v>0</v>
          </cell>
          <cell r="F4">
            <v>0</v>
          </cell>
          <cell r="G4">
            <v>16390.150000000001</v>
          </cell>
          <cell r="H4" t="str">
            <v>AEPLAN</v>
          </cell>
          <cell r="I4">
            <v>0</v>
          </cell>
          <cell r="J4">
            <v>16390.150000000001</v>
          </cell>
          <cell r="K4">
            <v>0</v>
          </cell>
          <cell r="L4" t="str">
            <v>P1</v>
          </cell>
          <cell r="M4" t="str">
            <v>P</v>
          </cell>
          <cell r="N4" t="str">
            <v>Autorizado prosseguir por tratar de AVCB (corpo de bombeiros)</v>
          </cell>
          <cell r="O4">
            <v>0</v>
          </cell>
          <cell r="P4">
            <v>0</v>
          </cell>
          <cell r="Q4" t="str">
            <v>Proc. 01-P-09603/2017</v>
          </cell>
          <cell r="R4" t="str">
            <v>DGA</v>
          </cell>
          <cell r="S4">
            <v>43047</v>
          </cell>
          <cell r="T4" t="str">
            <v xml:space="preserve">Obra e Reforma das Instalações elétricas do Almoxarifado Central da DGA </v>
          </cell>
          <cell r="U4">
            <v>612000</v>
          </cell>
          <cell r="V4" t="str">
            <v>Proc. 01-P-09603/2017</v>
          </cell>
          <cell r="W4" t="str">
            <v>Reitoria</v>
          </cell>
          <cell r="X4">
            <v>43245</v>
          </cell>
          <cell r="Y4" t="str">
            <v>Obra e Reforma das Instalações elétricas do Almoxarifado Central da DGA  - Termo Aditivo n. 002</v>
          </cell>
          <cell r="Z4">
            <v>16390.150000000001</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C5" t="str">
            <v>01-P-03289/2017</v>
          </cell>
          <cell r="D5" t="str">
            <v>Criação do Espaço Exploratório do Museu de Ciências no COTUCA</v>
          </cell>
          <cell r="E5" t="str">
            <v>S</v>
          </cell>
          <cell r="F5">
            <v>44739.16</v>
          </cell>
          <cell r="G5">
            <v>64871.782000000007</v>
          </cell>
          <cell r="H5" t="str">
            <v>AEPLAN</v>
          </cell>
          <cell r="I5">
            <v>0</v>
          </cell>
          <cell r="J5">
            <v>64871.782000000007</v>
          </cell>
          <cell r="K5">
            <v>0</v>
          </cell>
          <cell r="L5" t="str">
            <v>P</v>
          </cell>
          <cell r="M5" t="str">
            <v>P</v>
          </cell>
          <cell r="N5" t="str">
            <v>Prosseguir, problemas com a imprensa, imagem da Universidade. Encaminhado para prosseguir em 09/11/2017.</v>
          </cell>
          <cell r="O5">
            <v>0</v>
          </cell>
          <cell r="P5">
            <v>0</v>
          </cell>
          <cell r="Q5" t="str">
            <v>Proc. 01-P-03289/2017</v>
          </cell>
          <cell r="R5" t="str">
            <v>RE</v>
          </cell>
          <cell r="S5">
            <v>42828</v>
          </cell>
          <cell r="T5" t="str">
            <v>Criação do Espaço Exploratório do Museu de Ciências no COTUCA - Reprogramação</v>
          </cell>
          <cell r="U5">
            <v>44739.16</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C6" t="str">
            <v>01-P-05348/2017</v>
          </cell>
          <cell r="D6" t="str">
            <v>Selagens de poços e análise de águas subterrâneas</v>
          </cell>
          <cell r="E6" t="str">
            <v>S</v>
          </cell>
          <cell r="F6">
            <v>18273.18</v>
          </cell>
          <cell r="G6">
            <v>18273</v>
          </cell>
          <cell r="H6" t="str">
            <v>DGA</v>
          </cell>
          <cell r="I6">
            <v>0</v>
          </cell>
          <cell r="J6">
            <v>18273</v>
          </cell>
          <cell r="K6">
            <v>0</v>
          </cell>
          <cell r="L6" t="str">
            <v>P2</v>
          </cell>
          <cell r="M6" t="str">
            <v>P</v>
          </cell>
          <cell r="N6" t="str">
            <v>Verificar se tem passivo ambiental (pode virar P1). Alterado prioridade por ter exposição judicial</v>
          </cell>
          <cell r="O6">
            <v>0</v>
          </cell>
          <cell r="P6">
            <v>0</v>
          </cell>
          <cell r="Q6">
            <v>0</v>
          </cell>
          <cell r="R6">
            <v>0</v>
          </cell>
          <cell r="S6">
            <v>0</v>
          </cell>
          <cell r="T6">
            <v>0</v>
          </cell>
          <cell r="U6">
            <v>0</v>
          </cell>
          <cell r="V6">
            <v>0</v>
          </cell>
          <cell r="W6">
            <v>0</v>
          </cell>
          <cell r="X6">
            <v>0</v>
          </cell>
          <cell r="Y6">
            <v>0</v>
          </cell>
          <cell r="Z6">
            <v>0</v>
          </cell>
          <cell r="AA6" t="str">
            <v>Proc. 01-P-05348/2017</v>
          </cell>
          <cell r="AB6" t="str">
            <v>GGUS</v>
          </cell>
          <cell r="AC6">
            <v>43367</v>
          </cell>
          <cell r="AD6" t="str">
            <v xml:space="preserve">Selagens de poços e análise de águas subterrâneas </v>
          </cell>
          <cell r="AE6">
            <v>14936.75</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C7" t="str">
            <v>01-P-23953/2015</v>
          </cell>
          <cell r="D7" t="str">
            <v xml:space="preserve">Reservatório elevado de água para o Polo Científico </v>
          </cell>
          <cell r="E7" t="str">
            <v>S</v>
          </cell>
          <cell r="F7">
            <v>1738482.35</v>
          </cell>
          <cell r="G7">
            <v>1738000</v>
          </cell>
          <cell r="H7" t="str">
            <v>AEPLAN</v>
          </cell>
          <cell r="I7">
            <v>0</v>
          </cell>
          <cell r="J7">
            <v>1738000</v>
          </cell>
          <cell r="K7">
            <v>0</v>
          </cell>
          <cell r="L7" t="str">
            <v>P3</v>
          </cell>
          <cell r="M7" t="str">
            <v>P</v>
          </cell>
          <cell r="N7" t="str">
            <v>Prosseguir por se tratar de serviços essenciais e renegociação feita, contrato iniciado na gestão passada</v>
          </cell>
          <cell r="O7" t="str">
            <v>Não será possível entregar o prédio do LIEM sem essa obra. Perante o Ministério Público não pode existir prédio acabado sem condições de uso.</v>
          </cell>
          <cell r="P7" t="str">
            <v>Feita licitação em 14/08/2017, processo encaminhado para CPO para análise técnica.</v>
          </cell>
          <cell r="Q7" t="str">
            <v>Proc. 01-P-23953/2015</v>
          </cell>
          <cell r="R7" t="str">
            <v>RE/PRDU</v>
          </cell>
          <cell r="S7">
            <v>43216</v>
          </cell>
          <cell r="T7" t="str">
            <v>Execução do reservatório elevador de água para o Polo Científico - abastecimento de água Setor Leste - TA nº 01</v>
          </cell>
          <cell r="U7">
            <v>54719.91</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C8" t="str">
            <v>01-P-28686/2016</v>
          </cell>
          <cell r="D8" t="str">
            <v>Compra de equipamentos e serviços de cabeamento estruturado para DAC</v>
          </cell>
          <cell r="E8" t="str">
            <v>S</v>
          </cell>
          <cell r="F8">
            <v>298921</v>
          </cell>
          <cell r="G8">
            <v>180000</v>
          </cell>
          <cell r="H8" t="str">
            <v>Unidade</v>
          </cell>
          <cell r="I8">
            <v>0</v>
          </cell>
          <cell r="J8">
            <v>180000</v>
          </cell>
          <cell r="K8">
            <v>0</v>
          </cell>
          <cell r="L8" t="str">
            <v>Adiar</v>
          </cell>
          <cell r="M8" t="str">
            <v>P</v>
          </cell>
          <cell r="N8" t="str">
            <v>Proseguir por ter riscos envolvidos</v>
          </cell>
          <cell r="O8">
            <v>0</v>
          </cell>
          <cell r="P8">
            <v>0</v>
          </cell>
          <cell r="Q8" t="str">
            <v xml:space="preserve">Proc-01-P-01980/2017 </v>
          </cell>
          <cell r="R8" t="str">
            <v>DAC</v>
          </cell>
          <cell r="S8">
            <v>42864</v>
          </cell>
          <cell r="T8" t="str">
            <v>Proc-01-P-01980/2017 - Aquisição Appliance para DAC - suplem</v>
          </cell>
          <cell r="U8">
            <v>33707.800000000003</v>
          </cell>
          <cell r="V8" t="str">
            <v xml:space="preserve">Proc. 01-P-17807/2017 </v>
          </cell>
          <cell r="W8" t="str">
            <v>DAC</v>
          </cell>
          <cell r="X8">
            <v>43031</v>
          </cell>
          <cell r="Y8" t="str">
            <v>Proc. 01-P-17807/2017 e Proc. 01-P-17808/2017 - Aquisição de equipamentos de rede - suplem</v>
          </cell>
          <cell r="Z8">
            <v>60699.979999999996</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C9" t="str">
            <v>01-P-32061/2015</v>
          </cell>
          <cell r="D9" t="str">
            <v>Planejamento prédio de Laboratórios de P&amp;D - Convênio FINEP</v>
          </cell>
          <cell r="E9">
            <v>0</v>
          </cell>
          <cell r="F9">
            <v>0</v>
          </cell>
          <cell r="G9">
            <v>1130649.8</v>
          </cell>
          <cell r="H9" t="str">
            <v>AEPLAN</v>
          </cell>
          <cell r="I9">
            <v>0</v>
          </cell>
          <cell r="J9">
            <v>1130649.8</v>
          </cell>
          <cell r="K9">
            <v>0</v>
          </cell>
          <cell r="L9">
            <v>0</v>
          </cell>
          <cell r="M9" t="str">
            <v>P</v>
          </cell>
          <cell r="N9" t="str">
            <v>Processo convênio FINEP, inserido na planilha somente agora, pois não existia contrapartida Unicamp e agora passou a ter</v>
          </cell>
          <cell r="O9" t="str">
            <v>Novo processo enviado pela Unidade após reunião setorial</v>
          </cell>
          <cell r="P9">
            <v>0</v>
          </cell>
          <cell r="Q9" t="str">
            <v>Proc. 01-P-32061/2015</v>
          </cell>
          <cell r="R9" t="str">
            <v>INOVA</v>
          </cell>
          <cell r="S9">
            <v>43215</v>
          </cell>
          <cell r="T9" t="str">
            <v>Complementação dos valores necessários à construção do Edifício de P&amp;D (contrapartida FINEP) - Programação</v>
          </cell>
          <cell r="U9">
            <v>1130649.8</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C10" t="str">
            <v>01-P-5426/2018</v>
          </cell>
          <cell r="D10" t="str">
            <v>Contratação de empresa para conclusão da obra do prédio de Biocombustíveis - LIB referente processo 01P-18394/2007</v>
          </cell>
          <cell r="E10">
            <v>0</v>
          </cell>
          <cell r="F10">
            <v>0</v>
          </cell>
          <cell r="G10">
            <v>403402.8</v>
          </cell>
          <cell r="H10" t="str">
            <v>Unidade</v>
          </cell>
          <cell r="I10">
            <v>0</v>
          </cell>
          <cell r="J10">
            <v>403402.8</v>
          </cell>
          <cell r="K10">
            <v>0</v>
          </cell>
          <cell r="L10">
            <v>0</v>
          </cell>
          <cell r="M10" t="str">
            <v>P</v>
          </cell>
          <cell r="N10" t="str">
            <v>Processo convênio FINEP, inserido na planilha somente agora, pois não existia contrapartida Unicamp e agora passou a ter</v>
          </cell>
          <cell r="O10" t="str">
            <v>Novo processo enviado pela Unidade após reunião setorial</v>
          </cell>
          <cell r="P10">
            <v>0</v>
          </cell>
          <cell r="Q10" t="str">
            <v>Proc. 01-P-05426/2018</v>
          </cell>
          <cell r="R10" t="str">
            <v>RE/PRDU</v>
          </cell>
          <cell r="S10">
            <v>43340</v>
          </cell>
          <cell r="T10" t="str">
            <v>Conclusão da obra do prédio de Biocombustíveis - LIB</v>
          </cell>
          <cell r="U10">
            <v>267900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C11" t="str">
            <v>01-P-2933/2018</v>
          </cell>
          <cell r="D11" t="str">
            <v>Contratação de serviço de Infraestrutura/cabeamento para o prédio - LIB-FINEP</v>
          </cell>
          <cell r="E11">
            <v>0</v>
          </cell>
          <cell r="F11">
            <v>0</v>
          </cell>
          <cell r="G11">
            <v>247000</v>
          </cell>
          <cell r="H11" t="str">
            <v>Unidade</v>
          </cell>
          <cell r="I11">
            <v>0</v>
          </cell>
          <cell r="J11">
            <v>247000</v>
          </cell>
          <cell r="K11">
            <v>0</v>
          </cell>
          <cell r="L11">
            <v>0</v>
          </cell>
          <cell r="M11" t="str">
            <v>P</v>
          </cell>
          <cell r="N11" t="str">
            <v>Processo convênio FINEP, inserido na planilha somente agora, pois não existia contrapartida Unicamp e agora passou a ter</v>
          </cell>
          <cell r="O11" t="str">
            <v>Novo processo enviado pela Unidade após reunião setorial</v>
          </cell>
          <cell r="P11" t="str">
            <v>Valor total R$ 857.000,00, sendo R$ 610.000,00 FINEP e R$ 247.000,00 orçamentário</v>
          </cell>
          <cell r="Q11" t="str">
            <v>Proc. 01-P-2933/2018</v>
          </cell>
          <cell r="R11" t="str">
            <v>INOVA</v>
          </cell>
          <cell r="S11">
            <v>43315</v>
          </cell>
          <cell r="T11" t="str">
            <v>Infraestrutura e Cabeamento para o LIB - Laboratório de Inovação em Biocombustível - Programação</v>
          </cell>
          <cell r="U11">
            <v>247000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C12" t="str">
            <v>01-P-31983/2015 e 01-P-07007/2010</v>
          </cell>
          <cell r="D12" t="str">
            <v>Obra do Centro Paulista de Pesquisa em Bioenergia</v>
          </cell>
          <cell r="E12" t="str">
            <v>N</v>
          </cell>
          <cell r="F12">
            <v>8205757.9800000004</v>
          </cell>
          <cell r="G12">
            <v>8770687.6799999997</v>
          </cell>
          <cell r="H12" t="str">
            <v>AEPLAN</v>
          </cell>
          <cell r="I12">
            <v>0</v>
          </cell>
          <cell r="J12">
            <v>8770687.6799999997</v>
          </cell>
          <cell r="K12">
            <v>0</v>
          </cell>
          <cell r="L12" t="str">
            <v>P1</v>
          </cell>
          <cell r="M12" t="str">
            <v>P</v>
          </cell>
          <cell r="N12" t="str">
            <v>Prosseguir por ser um projeto de grande contra partida externa, encaminhado à AEPLAN em 14/08/2018</v>
          </cell>
          <cell r="O12">
            <v>0</v>
          </cell>
          <cell r="P12" t="str">
            <v>Governo do estado (R$ 8.205.957,98) e remanescente de obra/Fapesp. Esse valor já foi depositado na conta da Universidade; R$ 788.028,96 recurso extra-orçamentário no convênio SES/UNICAMP 007/2009; R$ 1.095.592,82 rendimentos de aplicações financeiras</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C13" t="str">
            <v>02-P-17816/2015</v>
          </cell>
          <cell r="D13" t="str">
            <v xml:space="preserve">Aquisição de postes de iluminação externa </v>
          </cell>
          <cell r="E13" t="str">
            <v>S</v>
          </cell>
          <cell r="F13">
            <v>60985.53</v>
          </cell>
          <cell r="G13">
            <v>79281.188999999998</v>
          </cell>
          <cell r="H13" t="str">
            <v>AEPLAN</v>
          </cell>
          <cell r="I13">
            <v>0</v>
          </cell>
          <cell r="J13">
            <v>79281.188999999998</v>
          </cell>
          <cell r="K13">
            <v>0</v>
          </cell>
          <cell r="L13" t="str">
            <v>P1</v>
          </cell>
          <cell r="M13" t="str">
            <v>Em execução/P</v>
          </cell>
          <cell r="N13" t="str">
            <v>segurança</v>
          </cell>
          <cell r="O13" t="str">
            <v>já está em execução, postes no local.</v>
          </cell>
          <cell r="P13" t="str">
            <v>Já está em execução, postes no local.</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14">
          <cell r="C14" t="str">
            <v>03-P-17179/2014</v>
          </cell>
          <cell r="D14" t="str">
            <v>Aquisição de microscópio metalográfico</v>
          </cell>
          <cell r="E14" t="str">
            <v>S</v>
          </cell>
          <cell r="F14">
            <v>34500</v>
          </cell>
          <cell r="G14">
            <v>37950</v>
          </cell>
          <cell r="H14" t="str">
            <v>AEPLAN</v>
          </cell>
          <cell r="I14">
            <v>0</v>
          </cell>
          <cell r="J14">
            <v>37950</v>
          </cell>
          <cell r="K14">
            <v>0</v>
          </cell>
          <cell r="L14" t="str">
            <v>Adiar</v>
          </cell>
          <cell r="M14" t="str">
            <v>P/P1</v>
          </cell>
          <cell r="N14" t="str">
            <v>Usar saldo dos projetos concluídos da FEM (projetos listados nas linhas 90 e 91 na planilha original da PRDU) para a execução deste projeto</v>
          </cell>
          <cell r="O14">
            <v>0</v>
          </cell>
          <cell r="P14" t="str">
            <v>Prioritário. Duas licitações já realizadas, mas sem sucesso devido ao valor. Será necessário aumentar o valor para viabilizar essa compra usando saldo de outros projetos (proc. 03P-20464/2014).</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row>
        <row r="15">
          <cell r="C15" t="str">
            <v>04-P-5119/2017</v>
          </cell>
          <cell r="D15" t="str">
            <v>Cobertura e reforma prédio biblioteca</v>
          </cell>
          <cell r="E15">
            <v>0</v>
          </cell>
          <cell r="F15">
            <v>0</v>
          </cell>
          <cell r="G15">
            <v>276185</v>
          </cell>
          <cell r="H15" t="str">
            <v>DGA</v>
          </cell>
          <cell r="I15">
            <v>0</v>
          </cell>
          <cell r="J15">
            <v>276185</v>
          </cell>
          <cell r="K15">
            <v>0</v>
          </cell>
          <cell r="L15" t="str">
            <v>P2</v>
          </cell>
          <cell r="M15" t="str">
            <v>P/P1</v>
          </cell>
          <cell r="N15" t="str">
            <v>verifcar se é infiltração</v>
          </cell>
          <cell r="O15" t="str">
            <v>Os Projetos das linhas 17 +19 são um só e o mesmo já foi licitado, aguardando formalização de contrato. Trata-se de reforma do telhado da biblioteca. Gotejamento e infiltração de água pluvial atingiu acervo. Parte do acervo esteve temporariamente hospedado na biblioteca do IQ e na BC. A parte mais atingida do acervo foi submetida à radiação no IPEN/USP para evitar perda. O acervo está retornando para a FEA.</v>
          </cell>
          <cell r="P15">
            <v>0</v>
          </cell>
          <cell r="Q15" t="str">
            <v>Proc. 04-P-05119/2017</v>
          </cell>
          <cell r="R15" t="str">
            <v>FEA</v>
          </cell>
          <cell r="S15">
            <v>43363</v>
          </cell>
          <cell r="T15" t="str">
            <v xml:space="preserve">Reforma da biblioteca da FEA </v>
          </cell>
          <cell r="U15">
            <v>272000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row>
        <row r="16">
          <cell r="C16" t="str">
            <v>05-P-04293/2015</v>
          </cell>
          <cell r="D16" t="str">
            <v>Serviço de pintura p/ estrutura metálica do lab. LABTUBE -FEC</v>
          </cell>
          <cell r="E16" t="str">
            <v>S</v>
          </cell>
          <cell r="F16">
            <v>44553.33</v>
          </cell>
          <cell r="G16">
            <v>44553</v>
          </cell>
          <cell r="H16" t="str">
            <v>DGA</v>
          </cell>
          <cell r="I16">
            <v>0</v>
          </cell>
          <cell r="J16">
            <v>44553</v>
          </cell>
          <cell r="K16">
            <v>0</v>
          </cell>
          <cell r="L16" t="str">
            <v>P1</v>
          </cell>
          <cell r="M16" t="str">
            <v>P/P1</v>
          </cell>
          <cell r="N16" t="str">
            <v xml:space="preserve">Pasta técnica. Segurança, não priorizado anteriormente, falha PRDU </v>
          </cell>
          <cell r="O16" t="str">
            <v>Estrutura metálico sofrendo processo corrosivo, sob risco de desmoronamento. Pintura necessária para estancar o processo corrosivo.</v>
          </cell>
          <cell r="P16" t="str">
            <v>Em licitação. Em fase de pré licitação, na AEPLAN em 19/06/17 aguardando definições. Recursos do Planes II descontigenciados em caráter excepcional em 06/03/17 e programados pela AEPLAN em 10/03/17. Valor estimado em 05/2017 - R$ 49.009,00 - feita nova vistoria na estrutura existente e foi indicado a necessidade urgente de estancar o processo corrosivo, sob o risco de desmoronamento.</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t="str">
            <v>Proc. 05-P-04293/2015</v>
          </cell>
          <cell r="AG16" t="str">
            <v>FEC</v>
          </cell>
          <cell r="AH16">
            <v>43262</v>
          </cell>
          <cell r="AI16" t="str">
            <v>05-P-04293/2015 - Serviço de pintura p/ estrutura metálica do lab. LABTUBE - Programação</v>
          </cell>
          <cell r="AJ16">
            <v>59342.81</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row>
        <row r="17">
          <cell r="C17" t="str">
            <v>Of. FEC 144/2012</v>
          </cell>
          <cell r="D17" t="str">
            <v xml:space="preserve">Aquisição mobiliário para o  Bloco 7 </v>
          </cell>
          <cell r="E17" t="str">
            <v>S</v>
          </cell>
          <cell r="F17">
            <v>420000</v>
          </cell>
          <cell r="G17">
            <v>462000.00000000006</v>
          </cell>
          <cell r="H17" t="str">
            <v>AEPLAN</v>
          </cell>
          <cell r="I17">
            <v>57034.6</v>
          </cell>
          <cell r="J17">
            <v>57034.6</v>
          </cell>
          <cell r="K17">
            <v>0</v>
          </cell>
          <cell r="L17" t="str">
            <v>Adiar</v>
          </cell>
          <cell r="M17" t="str">
            <v>P/P1</v>
          </cell>
          <cell r="N17" t="str">
            <v>A grande parte destes mobiliarios foram reaproveitados do Setor de Bens Disponíveis da DGA. Ficando o valor citado de R$ 119.068,00 para aquisição dos móveis complementares.</v>
          </cell>
          <cell r="O17">
            <v>0</v>
          </cell>
          <cell r="P17" t="str">
            <v>A grande parte destes mobiliarios foram reaproveitados do Setor de Bens Disponíveis da DGA. Ficando o valor citado de R$ 119.068,00 para aquisição dos móveis complementares.</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row>
        <row r="18">
          <cell r="C18" t="str">
            <v>06-P-17011/2017</v>
          </cell>
          <cell r="D18" t="str">
            <v>Execução do projeto técnico de proteção contra incêndio para o campus principal da FOP</v>
          </cell>
          <cell r="E18" t="str">
            <v>S</v>
          </cell>
          <cell r="F18">
            <v>870000</v>
          </cell>
          <cell r="G18">
            <v>1014460.73</v>
          </cell>
          <cell r="H18" t="str">
            <v>Unidade</v>
          </cell>
          <cell r="I18">
            <v>0</v>
          </cell>
          <cell r="J18">
            <v>1014460.73</v>
          </cell>
          <cell r="K18">
            <v>0</v>
          </cell>
          <cell r="L18" t="str">
            <v>P</v>
          </cell>
          <cell r="M18" t="str">
            <v>P</v>
          </cell>
          <cell r="N18" t="str">
            <v>Segurança, obtenção de AVCB</v>
          </cell>
          <cell r="O18" t="str">
            <v>Novo processo enviado pela Unidade após reunião setorial</v>
          </cell>
          <cell r="P18">
            <v>0</v>
          </cell>
          <cell r="Q18" t="str">
            <v>Proc. 06-P-17011/2017</v>
          </cell>
          <cell r="R18" t="str">
            <v>FOP</v>
          </cell>
          <cell r="S18">
            <v>43277</v>
          </cell>
          <cell r="T18" t="str">
            <v>Execução do projeto técnico de proteção contra incêndio para o campus principal e AVCB da FOP - Programação</v>
          </cell>
          <cell r="U18">
            <v>971556.59</v>
          </cell>
          <cell r="V18" t="str">
            <v>Proc. 01-P-29106/2016 contingenciado.</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row>
        <row r="19">
          <cell r="C19" t="str">
            <v>07-P-02009/2017</v>
          </cell>
          <cell r="D19" t="str">
            <v>Recuperação asfaltica dos estacionamentos do IB</v>
          </cell>
          <cell r="E19" t="str">
            <v>S</v>
          </cell>
          <cell r="F19">
            <v>119205.17</v>
          </cell>
          <cell r="G19">
            <v>99200</v>
          </cell>
          <cell r="H19" t="str">
            <v>DGA</v>
          </cell>
          <cell r="I19">
            <v>0</v>
          </cell>
          <cell r="J19">
            <v>99200</v>
          </cell>
          <cell r="K19">
            <v>0</v>
          </cell>
          <cell r="L19" t="str">
            <v>P</v>
          </cell>
          <cell r="M19" t="str">
            <v>Em execução/P</v>
          </cell>
          <cell r="N19" t="str">
            <v>segurança e em contração</v>
          </cell>
          <cell r="O19">
            <v>0</v>
          </cell>
          <cell r="P19" t="str">
            <v xml:space="preserve">Já licitado, em fase de pregão Verificar qual o nível está a licitação. DGA/Contratos. </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row>
        <row r="20">
          <cell r="C20" t="str">
            <v>01-P-18657/2013</v>
          </cell>
          <cell r="D20" t="str">
            <v xml:space="preserve">Revitalização Rede Elétrica IFCH </v>
          </cell>
          <cell r="E20" t="str">
            <v>S</v>
          </cell>
          <cell r="F20">
            <v>3817580</v>
          </cell>
          <cell r="G20">
            <v>820557.46</v>
          </cell>
          <cell r="H20" t="str">
            <v>CPO</v>
          </cell>
          <cell r="I20">
            <v>0</v>
          </cell>
          <cell r="J20">
            <v>820557.46</v>
          </cell>
          <cell r="K20">
            <v>0</v>
          </cell>
          <cell r="L20" t="str">
            <v>P1</v>
          </cell>
          <cell r="M20" t="str">
            <v>P</v>
          </cell>
          <cell r="N20" t="str">
            <v>Risco iminente de incêndio.</v>
          </cell>
          <cell r="O20">
            <v>0</v>
          </cell>
          <cell r="P20" t="str">
            <v>Processo na CPO para elaboração de projeto</v>
          </cell>
          <cell r="Q20" t="str">
            <v>Proc. 01-P-6806/2018</v>
          </cell>
          <cell r="R20" t="str">
            <v>IFCH</v>
          </cell>
          <cell r="S20">
            <v>43332</v>
          </cell>
          <cell r="T20" t="str">
            <v>Revitalização da rede elétrica - Programação</v>
          </cell>
          <cell r="U20">
            <v>62984.959999999999</v>
          </cell>
          <cell r="V20">
            <v>0</v>
          </cell>
          <cell r="W20">
            <v>0</v>
          </cell>
          <cell r="X20">
            <v>0</v>
          </cell>
          <cell r="Y20">
            <v>0</v>
          </cell>
          <cell r="Z20">
            <v>0</v>
          </cell>
          <cell r="AA20">
            <v>0</v>
          </cell>
          <cell r="AB20">
            <v>0</v>
          </cell>
          <cell r="AC20">
            <v>0</v>
          </cell>
          <cell r="AD20">
            <v>0</v>
          </cell>
          <cell r="AE20">
            <v>0</v>
          </cell>
          <cell r="AF20" t="str">
            <v>Proc. 01-P-18657/2013</v>
          </cell>
          <cell r="AG20" t="str">
            <v>IFCH</v>
          </cell>
          <cell r="AH20">
            <v>43174</v>
          </cell>
          <cell r="AI20" t="str">
            <v>Proc. 01-P-18657/2013 - Revitalização Rede Elétrica IFCH - Programação</v>
          </cell>
          <cell r="AJ20">
            <v>820557.46</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row>
        <row r="21">
          <cell r="C21" t="str">
            <v>09-P-19138/2008</v>
          </cell>
          <cell r="D21" t="str">
            <v>Readequação do Espaço Físico da Biblioteca do IFCH</v>
          </cell>
          <cell r="E21" t="str">
            <v>S</v>
          </cell>
          <cell r="F21">
            <v>872683.6</v>
          </cell>
          <cell r="G21">
            <v>449100</v>
          </cell>
          <cell r="H21" t="str">
            <v>AEPLAN</v>
          </cell>
          <cell r="I21">
            <v>0</v>
          </cell>
          <cell r="J21">
            <v>449100</v>
          </cell>
          <cell r="K21">
            <v>0</v>
          </cell>
          <cell r="L21" t="str">
            <v>Adiar</v>
          </cell>
          <cell r="M21" t="str">
            <v>P</v>
          </cell>
          <cell r="N21">
            <v>0</v>
          </cell>
          <cell r="O21">
            <v>0</v>
          </cell>
          <cell r="P21" t="str">
            <v>Processo na CPO para atualização de projeto. Valor total com pojeto R$ 459.900,00, liberado R$ 10.800,00 referente a custo com projeto, local com risco de incêndio</v>
          </cell>
          <cell r="Q21" t="str">
            <v>Proc. 09-P-19138/2018</v>
          </cell>
          <cell r="R21" t="str">
            <v>IFCH</v>
          </cell>
          <cell r="S21">
            <v>43270</v>
          </cell>
          <cell r="T21" t="str">
            <v>Projeto ref. Readequação do Espaço Físico da Biblioteca do IFCH</v>
          </cell>
          <cell r="U21">
            <v>10800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row>
        <row r="22">
          <cell r="C22" t="str">
            <v>01-P-04085/2012 e Edital PRG 2012</v>
          </cell>
          <cell r="D22" t="str">
            <v>Novo Laboratório de Ensino</v>
          </cell>
          <cell r="E22" t="str">
            <v>N</v>
          </cell>
          <cell r="F22">
            <v>144000</v>
          </cell>
          <cell r="G22">
            <v>363653.73</v>
          </cell>
          <cell r="H22" t="str">
            <v>AEPLAN</v>
          </cell>
          <cell r="I22">
            <v>0</v>
          </cell>
          <cell r="J22">
            <v>363653.73</v>
          </cell>
          <cell r="K22">
            <v>0</v>
          </cell>
          <cell r="L22" t="str">
            <v>Adiar</v>
          </cell>
          <cell r="M22" t="str">
            <v>P</v>
          </cell>
          <cell r="N22" t="str">
            <v>Obra em fase final. Saldo contratual sem aditivos: R$ 951.039,62</v>
          </cell>
          <cell r="O22" t="str">
            <v>Valor ainda a ser executado.</v>
          </cell>
          <cell r="P22" t="str">
            <v>Valor ainda a ser executado.</v>
          </cell>
          <cell r="Q22" t="str">
            <v>Proc. 01-P-04085/2012</v>
          </cell>
          <cell r="R22" t="str">
            <v>IMECC</v>
          </cell>
          <cell r="S22">
            <v>42962</v>
          </cell>
          <cell r="T22" t="str">
            <v>Conclusão do laboratório de computação cientifica do IMECC - Termo Atitivo 02</v>
          </cell>
          <cell r="U22">
            <v>58186.47</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row>
        <row r="23">
          <cell r="C23" t="str">
            <v>11-P-10754/2016</v>
          </cell>
          <cell r="D23" t="str">
            <v>Manutenção mensal preventiva em alarmes de incêndio do IQ</v>
          </cell>
          <cell r="E23" t="str">
            <v>N</v>
          </cell>
          <cell r="F23">
            <v>71400</v>
          </cell>
          <cell r="G23">
            <v>98707</v>
          </cell>
          <cell r="H23" t="str">
            <v>DGA</v>
          </cell>
          <cell r="I23">
            <v>0</v>
          </cell>
          <cell r="J23">
            <v>98707</v>
          </cell>
          <cell r="K23">
            <v>0</v>
          </cell>
          <cell r="L23" t="str">
            <v>P1</v>
          </cell>
          <cell r="M23" t="str">
            <v>P</v>
          </cell>
          <cell r="N23" t="str">
            <v>Segurança. Contrato pronto, aguardando liberação</v>
          </cell>
          <cell r="O23">
            <v>0</v>
          </cell>
          <cell r="P23" t="str">
            <v>Processo encontra-se DGA/Licitações. Em licitação.</v>
          </cell>
          <cell r="Q23" t="str">
            <v>Proc. 11-P-10754/2016</v>
          </cell>
          <cell r="R23" t="str">
            <v>IQ</v>
          </cell>
          <cell r="S23">
            <v>43166</v>
          </cell>
          <cell r="T23" t="str">
            <v>Manutenção Preventiva e Corretiva para o Sistema de Alarmes de Incêndio do IQ (novo contr. Ref. 10 meses e 10 dias)</v>
          </cell>
          <cell r="U23">
            <v>61625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row>
        <row r="24">
          <cell r="C24" t="str">
            <v xml:space="preserve">11-P-7497/2017 e Memo IQ 029/2016 </v>
          </cell>
          <cell r="D24" t="str">
            <v>Troca dos cabos alimentadores</v>
          </cell>
          <cell r="E24" t="str">
            <v>S</v>
          </cell>
          <cell r="F24">
            <v>402732.19</v>
          </cell>
          <cell r="G24">
            <v>402732.19</v>
          </cell>
          <cell r="H24" t="str">
            <v>Unidade</v>
          </cell>
          <cell r="I24">
            <v>0</v>
          </cell>
          <cell r="J24">
            <v>402732.19</v>
          </cell>
          <cell r="K24">
            <v>0</v>
          </cell>
          <cell r="L24" t="str">
            <v>P2</v>
          </cell>
          <cell r="M24" t="str">
            <v>P</v>
          </cell>
          <cell r="N24" t="str">
            <v>Segurança. Risco de incêndio</v>
          </cell>
          <cell r="O24" t="str">
            <v>Autorizado a prosseguir, encaminhado à AEPLAN em 14/12/2017</v>
          </cell>
          <cell r="P24" t="str">
            <v>Processo aberto, aguardando descontingenciamento dos recursos (valor R$ 402.732,19).</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t="str">
            <v xml:space="preserve">Proc. 11-P-7497/2017 </v>
          </cell>
          <cell r="AG24" t="str">
            <v>IQ</v>
          </cell>
          <cell r="AH24">
            <v>43363</v>
          </cell>
          <cell r="AI24" t="str">
            <v>Proc. 11-P-7497/2017 - Troca dos cabos alimentadores/elétricos Labs. Pesquisa</v>
          </cell>
          <cell r="AJ24">
            <v>287600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row>
        <row r="25">
          <cell r="C25" t="str">
            <v>Memo. Dir. IQ nº 086/2017</v>
          </cell>
          <cell r="D25" t="str">
            <v>Combate a incêndio do Instituto de Química</v>
          </cell>
          <cell r="E25" t="str">
            <v>S</v>
          </cell>
          <cell r="F25">
            <v>870000</v>
          </cell>
          <cell r="G25">
            <v>2250000</v>
          </cell>
          <cell r="H25" t="str">
            <v>Unidade</v>
          </cell>
          <cell r="I25">
            <v>0</v>
          </cell>
          <cell r="J25">
            <v>2250000</v>
          </cell>
          <cell r="K25">
            <v>0</v>
          </cell>
          <cell r="L25" t="str">
            <v>P</v>
          </cell>
          <cell r="M25" t="str">
            <v>P</v>
          </cell>
          <cell r="N25" t="str">
            <v>Segurança, obtenção de AVCB, encaminhado para AEPLAN em 14/12/2017</v>
          </cell>
          <cell r="O25" t="str">
            <v>Novo processo enviado pela Unidade após reunião setorial</v>
          </cell>
          <cell r="P25">
            <v>0</v>
          </cell>
          <cell r="Q25" t="str">
            <v>Memo. Dir. IQ nº 086/2017</v>
          </cell>
          <cell r="R25" t="str">
            <v>IQ</v>
          </cell>
          <cell r="S25">
            <v>43087</v>
          </cell>
          <cell r="T25" t="str">
            <v>Adequações para obtenção do AVCB para o IQ - Programação</v>
          </cell>
          <cell r="U25">
            <v>2247034.9</v>
          </cell>
          <cell r="V25" t="str">
            <v>Proc. 11-P-17470/2018</v>
          </cell>
          <cell r="W25" t="str">
            <v>IQ</v>
          </cell>
          <cell r="X25">
            <v>43382</v>
          </cell>
          <cell r="Y25" t="str">
            <v>Aquisição de sinalização de equipamentos de combate a incêndio IQ</v>
          </cell>
          <cell r="Z25">
            <v>2965.1</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row>
        <row r="26">
          <cell r="C26" t="str">
            <v>15-P-19339/2013</v>
          </cell>
          <cell r="D26" t="str">
            <v>Contratação de empresa especializada para reforma da UTI Pediátrica</v>
          </cell>
          <cell r="E26" t="str">
            <v>N</v>
          </cell>
          <cell r="F26">
            <v>129388.54</v>
          </cell>
          <cell r="G26">
            <v>129388.54</v>
          </cell>
          <cell r="H26" t="str">
            <v>Unidade</v>
          </cell>
          <cell r="I26">
            <v>0</v>
          </cell>
          <cell r="J26">
            <v>129388.54</v>
          </cell>
          <cell r="K26">
            <v>0</v>
          </cell>
          <cell r="L26" t="str">
            <v>P</v>
          </cell>
          <cell r="M26" t="str">
            <v>P</v>
          </cell>
          <cell r="N26" t="str">
            <v>contrato em andamento, com aditamento somente.</v>
          </cell>
          <cell r="O26">
            <v>0</v>
          </cell>
          <cell r="P26" t="str">
            <v>Empresa está executando a obra. Esse valor é referente ao reajuste de contrato. Encaminhado para AEPLAN em 22/08/2017 para prosseguir por se tratar de reajuste contratual e remanescente de reforma.</v>
          </cell>
          <cell r="Q26" t="str">
            <v>Proc. 15-P-19339/2013</v>
          </cell>
          <cell r="R26" t="str">
            <v>HC</v>
          </cell>
          <cell r="S26">
            <v>42971</v>
          </cell>
          <cell r="T26" t="str">
            <v>Reforma da UTI Pediátrica do HC - Reajuste/Complementação</v>
          </cell>
          <cell r="U26">
            <v>129388.54</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row>
        <row r="27">
          <cell r="C27" t="str">
            <v>15-P-27740/2015</v>
          </cell>
          <cell r="D27" t="str">
            <v>Substituição de transformadores à PCB por transformadores à seco-HC</v>
          </cell>
          <cell r="E27" t="str">
            <v>S</v>
          </cell>
          <cell r="F27">
            <v>2964790</v>
          </cell>
          <cell r="G27">
            <v>2964778.24</v>
          </cell>
          <cell r="H27" t="str">
            <v>AEPLAN</v>
          </cell>
          <cell r="I27">
            <v>0</v>
          </cell>
          <cell r="J27">
            <v>2964778.24</v>
          </cell>
          <cell r="K27">
            <v>0</v>
          </cell>
          <cell r="L27" t="str">
            <v>P</v>
          </cell>
          <cell r="M27" t="str">
            <v>P</v>
          </cell>
          <cell r="N27" t="str">
            <v>verificar se tange segurança</v>
          </cell>
          <cell r="O27">
            <v>0</v>
          </cell>
          <cell r="P27" t="str">
            <v>CETESB. Processo encaminhado à AEPLAN em 30/08/2017 para prosseguimento, conforme reunião COP de 24/08/2017.</v>
          </cell>
          <cell r="Q27" t="str">
            <v>Proc. 15-P-27740/2015</v>
          </cell>
          <cell r="R27" t="str">
            <v>HC</v>
          </cell>
          <cell r="S27">
            <v>42978</v>
          </cell>
          <cell r="T27" t="str">
            <v>Substituição de transformadores à PCB por transformadores à seco, descarte e destinação final-HC</v>
          </cell>
          <cell r="U27">
            <v>2964778.24</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row>
        <row r="28">
          <cell r="C28" t="str">
            <v>Inf. Unitransp 187/2015</v>
          </cell>
          <cell r="D28" t="str">
            <v>Iluminação do Heliporto do HC</v>
          </cell>
          <cell r="E28" t="str">
            <v>S</v>
          </cell>
          <cell r="F28">
            <v>109307.15</v>
          </cell>
          <cell r="G28">
            <v>142099.29499999998</v>
          </cell>
          <cell r="H28" t="str">
            <v>AEPLAN</v>
          </cell>
          <cell r="I28">
            <v>0</v>
          </cell>
          <cell r="J28">
            <v>142099.29499999998</v>
          </cell>
          <cell r="K28">
            <v>0</v>
          </cell>
          <cell r="L28" t="str">
            <v>P</v>
          </cell>
          <cell r="M28" t="str">
            <v>P</v>
          </cell>
          <cell r="N28" t="str">
            <v>segurança</v>
          </cell>
          <cell r="O28">
            <v>0</v>
          </cell>
          <cell r="P28" t="str">
            <v>Licitação concluída.</v>
          </cell>
          <cell r="Q28" t="str">
            <v>Proc. 15-P-13522/2016</v>
          </cell>
          <cell r="R28" t="str">
            <v>HC</v>
          </cell>
          <cell r="S28">
            <v>42867</v>
          </cell>
          <cell r="T28" t="str">
            <v>Iluminação do Heliporto do HC</v>
          </cell>
          <cell r="U28">
            <v>102900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row>
        <row r="29">
          <cell r="C29" t="str">
            <v>15-P-22292/2014</v>
          </cell>
          <cell r="D29" t="str">
            <v>Desmobilização do parque de combustível e tratamento de solo</v>
          </cell>
          <cell r="E29" t="str">
            <v>S</v>
          </cell>
          <cell r="F29">
            <v>746250</v>
          </cell>
          <cell r="G29">
            <v>4115.25</v>
          </cell>
          <cell r="H29" t="str">
            <v>AEPLAN</v>
          </cell>
          <cell r="I29">
            <v>0</v>
          </cell>
          <cell r="J29">
            <v>4115.25</v>
          </cell>
          <cell r="K29">
            <v>0</v>
          </cell>
          <cell r="L29" t="str">
            <v>P</v>
          </cell>
          <cell r="M29" t="str">
            <v>P</v>
          </cell>
          <cell r="N29" t="str">
            <v>contrato em andamento, em execução, ambiental</v>
          </cell>
          <cell r="O29">
            <v>0</v>
          </cell>
          <cell r="P29">
            <v>0</v>
          </cell>
          <cell r="Q29" t="str">
            <v>Proc. 15-P-22292/2014</v>
          </cell>
          <cell r="R29" t="str">
            <v>HC</v>
          </cell>
          <cell r="S29">
            <v>43138</v>
          </cell>
          <cell r="T29" t="str">
            <v>15P-22292/14 - Desmobil do pq combustível e tratamento de solo -Pagto restante contrato - suplem.</v>
          </cell>
          <cell r="U29">
            <v>3001</v>
          </cell>
          <cell r="V29" t="str">
            <v>Proc. 15-P-22292/2014</v>
          </cell>
          <cell r="W29" t="str">
            <v>HC</v>
          </cell>
          <cell r="X29">
            <v>43138</v>
          </cell>
          <cell r="Y29" t="str">
            <v>Desmobilização do parque de combustível e tratamento do solo - Reajuste contratual</v>
          </cell>
          <cell r="Z29">
            <v>1114.1400000000001</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row>
        <row r="30">
          <cell r="C30" t="str">
            <v>16-P-18944/2014 e 16-P-19868/2014 - Of. SBU 062/2014</v>
          </cell>
          <cell r="D30" t="str">
            <v>Atualização e modernização de elevador e instalação de montacargas - BC</v>
          </cell>
          <cell r="E30" t="str">
            <v>S</v>
          </cell>
          <cell r="F30">
            <v>192998.3</v>
          </cell>
          <cell r="G30">
            <v>293253.28500000003</v>
          </cell>
          <cell r="H30" t="str">
            <v>AEPLAN</v>
          </cell>
          <cell r="I30">
            <v>0</v>
          </cell>
          <cell r="J30">
            <v>293253.28500000003</v>
          </cell>
          <cell r="K30">
            <v>0</v>
          </cell>
          <cell r="L30" t="str">
            <v>P2</v>
          </cell>
          <cell r="M30" t="str">
            <v>P</v>
          </cell>
          <cell r="N30" t="str">
            <v>segurança aguardando empresa apresentar acervo técnico</v>
          </cell>
          <cell r="O30" t="str">
            <v xml:space="preserve">O caso do elevador é extremamente sério e urgente, conforme justificaticas já apresentadas. Aguardando complementação de valores para nova licitação. </v>
          </cell>
          <cell r="P30" t="str">
            <v>O elevador da BCCL, desde sua instalação (1989), nunca passou por uma reforma durante os quase 30 anos de funcionamento e, atualmente, segundo pareceres técnicos, encontra-se fora das normas vigentes. Operando diariamente, de segunda à sexta feira, das 7h30 às 22h45, ele transporta uma média de mil usuários/dia entre os cinco pavimentos do prédio, além de efetuar todo o transporte de carga (livros e equipamentos), o que acaba comprometendo em parte o seu funcionamento e as condições gerais da cabine. Além do alto risco quanto à segurança de usuários e funcionários, a situação torna-se ainda mais complicada pois a BCCL abriga o LAB – Laboratório de Acessibilidade da Unicamp, cuja missão é justamente atender e capacitar usuários com deficiência, incluindo aqueles com mobilidade total ou reduzida. Devido às constantes manutenções necessárias, já tivemos que realizar algumas ações extremas, como, por exemplo, transportar no colo usuários e funcionários com mobilidade reduzida, pois o elevador estava parado, o que é uma situação muito complicada, pois expõe e constrange a pessoa com deficiência, criando uma situação totalmente contrária aos princípios da acessibilidade e inclusão. Diversos funcionários e usuários também já ficaram presos no elevador, incluindo aí idosos, grávidas e pessoas hipertensas, que passaram mal. Devido a isso, inúmeras foram as reclamações já abertas junto à Ouvidoria da Unicamp por parte dos usuários, e também ocorrências registradas pela vigilância do campus. No caso do processo de Atualização e modernização de elevador da BCCL (16-P-18944/2014), após uma nova análise por parte da Equipe CEMEQ elevadores e novos orçamentos levantados pela DGA, o preço médio (antes de R$88.830,90) foi para R$194.062,42, ou seja, um diferença de R$105.231,52. Uma vez que o caso do elevador da BCCL é, diante de tudo que foi exposto no item acima, realmente urgente, para que possamos viabilizar a sua contratação, será preciso uma alocação de recurso no valor de R$105.231,52. Diante do cenário de crise, gostaríamos de pedir a autorização para usar esse valor a partir do montante que estava reservado para a contratação do Monta-carga (processo 16-P-19868/2014), de forma que, após a licitação, caso tenhamos um saldo, possamos retomar futuramente esse processo, que, assim como o da contratação a reforma das janelas da BCCL (16-P-8844/2016), poderá ser momentaneamente adiado, visando aquilo que for mais vantajoso para a Universidade. É preciso reforçar que todos esse argumentos, cálculos e justificativas foram apresentadas na última reunião da COP, realizada em 24/08/2017, através do representante Diego Machado de Assis, o qual reiterou os problemas envolvendo o elevador da BCCl e essa necessidade de revisão de prioridades, bem como orientação quanto à complementação dos recursos necessários para que o pregão do elevador ocorra o mais rápido possível.</v>
          </cell>
          <cell r="Q30" t="str">
            <v>Proc. 16-P-18944/2014</v>
          </cell>
          <cell r="R30" t="str">
            <v>BC</v>
          </cell>
          <cell r="S30">
            <v>43214</v>
          </cell>
          <cell r="T30" t="str">
            <v>Modernização de elevador passageiros- BC - Programação</v>
          </cell>
          <cell r="U30">
            <v>235247.64</v>
          </cell>
          <cell r="V30" t="str">
            <v>valor mensal R$ 7.580,70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row>
        <row r="31">
          <cell r="C31" t="str">
            <v>Inexistente</v>
          </cell>
          <cell r="D31" t="str">
            <v>Reforma Elétrica do Prédio Central</v>
          </cell>
          <cell r="E31" t="str">
            <v>N</v>
          </cell>
          <cell r="F31">
            <v>32000</v>
          </cell>
          <cell r="G31">
            <v>32000</v>
          </cell>
          <cell r="H31" t="str">
            <v>Unidade</v>
          </cell>
          <cell r="I31">
            <v>0</v>
          </cell>
          <cell r="J31">
            <v>32000</v>
          </cell>
          <cell r="K31">
            <v>0</v>
          </cell>
          <cell r="L31" t="str">
            <v>P2</v>
          </cell>
          <cell r="M31" t="str">
            <v>P</v>
          </cell>
          <cell r="N31" t="str">
            <v>Risco iminente de incêndio.</v>
          </cell>
          <cell r="O31" t="str">
            <v xml:space="preserve"> Esse valor é apenas de valor estimado para projeto.</v>
          </cell>
          <cell r="P31" t="str">
            <v>Custo estimado de projeto. A reforma informada não tramitou pela AEPLAN. Sem pendências AEPLAN.</v>
          </cell>
          <cell r="Q31" t="str">
            <v>Inf. DEPI.GR.40/2018</v>
          </cell>
          <cell r="R31" t="str">
            <v>IA</v>
          </cell>
          <cell r="S31">
            <v>43382</v>
          </cell>
          <cell r="T31" t="str">
            <v>Reforma elétrica do Prédio Principal do Instituto de Artes - Execução da Obra - Programação</v>
          </cell>
          <cell r="U31">
            <v>1200000</v>
          </cell>
          <cell r="V31" t="str">
            <v>Inf. DEPI.GR.40/2018</v>
          </cell>
          <cell r="W31" t="str">
            <v>IA</v>
          </cell>
          <cell r="X31">
            <v>43382</v>
          </cell>
          <cell r="Y31" t="str">
            <v>Reforma elétrica do Prédio Principal do Instituto de Artes - Projeto - Programação</v>
          </cell>
          <cell r="Z31">
            <v>32000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row>
        <row r="32">
          <cell r="C32" t="str">
            <v>01-P-19616/2011</v>
          </cell>
          <cell r="D32" t="str">
            <v xml:space="preserve">Reforma do Pavilhão de Artes </v>
          </cell>
          <cell r="E32">
            <v>0</v>
          </cell>
          <cell r="F32">
            <v>0</v>
          </cell>
          <cell r="G32">
            <v>9000000</v>
          </cell>
          <cell r="H32">
            <v>0</v>
          </cell>
          <cell r="I32">
            <v>0</v>
          </cell>
          <cell r="J32">
            <v>9000000</v>
          </cell>
          <cell r="K32">
            <v>0</v>
          </cell>
          <cell r="L32">
            <v>0</v>
          </cell>
          <cell r="M32" t="str">
            <v>P</v>
          </cell>
          <cell r="N32" t="str">
            <v>Novo Projeto - Necessidade urgente esperando a Construção do Prédio do Departamento de Artes Cênicas e Corporais (Bloco L) . Sendo utilizado, no momento, em condições de extrema precariedade.</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row>
        <row r="33">
          <cell r="C33" t="str">
            <v>19-P-24672/2015</v>
          </cell>
          <cell r="D33" t="str">
            <v>Serviço de refacção do sistema de impermeabilização das lajes do Prédio Principal da FE</v>
          </cell>
          <cell r="E33" t="str">
            <v>S</v>
          </cell>
          <cell r="F33">
            <v>224053.73</v>
          </cell>
          <cell r="G33">
            <v>224053</v>
          </cell>
          <cell r="H33" t="str">
            <v>DGA</v>
          </cell>
          <cell r="I33">
            <v>0</v>
          </cell>
          <cell r="J33">
            <v>224053</v>
          </cell>
          <cell r="K33">
            <v>0</v>
          </cell>
          <cell r="L33" t="str">
            <v>P1</v>
          </cell>
          <cell r="M33" t="str">
            <v>P</v>
          </cell>
          <cell r="N33" t="str">
            <v>evitar infiltração, em licitação</v>
          </cell>
          <cell r="O33" t="str">
            <v>Autorizado prosseguir, encaminhado em 14/12/17 para DGA</v>
          </cell>
          <cell r="P33" t="str">
            <v>Está na Prefeitura - providenciando criação de Memorial Descritivo da licitação. Em licitação. Risco de infiltração. Em 19/06/17 o processo se encontra na AEPLAN em fase de pré licitação, agaurdando definições. Programação de recursos efetuada em razão de emergência informada pela Unidade, ddevido a goteiras nos prédios principais e Anexo I da Unidade.</v>
          </cell>
          <cell r="Q33" t="str">
            <v>Proc. 19-P-24672/2015</v>
          </cell>
          <cell r="R33" t="str">
            <v>FE</v>
          </cell>
          <cell r="S33">
            <v>43180</v>
          </cell>
          <cell r="T33" t="str">
            <v>Serviço de refacção do sistema de impermeabilização das lajes do Prédio Principal da FE - Programação</v>
          </cell>
          <cell r="U33">
            <v>274620.17</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row>
        <row r="34">
          <cell r="C34" t="str">
            <v>01-P-29396/2009 + Of. IEL Dir 017/2012</v>
          </cell>
          <cell r="D34" t="str">
            <v xml:space="preserve">Reforma do pavilhão dos Docentes do IEL </v>
          </cell>
          <cell r="E34" t="str">
            <v>S</v>
          </cell>
          <cell r="F34">
            <v>2869738.11</v>
          </cell>
          <cell r="G34">
            <v>4161120.2594999997</v>
          </cell>
          <cell r="H34" t="str">
            <v>AEPLAN</v>
          </cell>
          <cell r="I34">
            <v>0</v>
          </cell>
          <cell r="J34">
            <v>4161120.2594999997</v>
          </cell>
          <cell r="K34">
            <v>0</v>
          </cell>
          <cell r="L34" t="str">
            <v>Adiar</v>
          </cell>
          <cell r="M34" t="str">
            <v>P</v>
          </cell>
          <cell r="N34" t="str">
            <v>Risco iminente de incêndio.</v>
          </cell>
          <cell r="O34" t="str">
            <v>Encaminhado para o IEL autorizando prosseguir em 30/08/2018</v>
          </cell>
          <cell r="P34" t="str">
            <v>Pasta técnica para licitação da obra em elaboração no âmbito da CPO/UNICAMP.</v>
          </cell>
          <cell r="Q34" t="str">
            <v>Proc. 01-P-07124/2017</v>
          </cell>
          <cell r="R34" t="str">
            <v>IEL</v>
          </cell>
          <cell r="S34">
            <v>43370</v>
          </cell>
          <cell r="T34" t="str">
            <v>Reforma do pavilhão dos Docentes do IEL - Programação (aberto novo proc. - antigo: 01-P-29396/2009)</v>
          </cell>
          <cell r="U34">
            <v>3062388.72</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row>
        <row r="35">
          <cell r="C35" t="str">
            <v>01-P-07841/2013</v>
          </cell>
          <cell r="D35" t="str">
            <v>Obra de reedificação da fachada da Biblioteca do IEL</v>
          </cell>
          <cell r="E35" t="str">
            <v>S</v>
          </cell>
          <cell r="F35">
            <v>2639119.67</v>
          </cell>
          <cell r="G35">
            <v>2639119.67</v>
          </cell>
          <cell r="H35" t="str">
            <v>CPO</v>
          </cell>
          <cell r="I35">
            <v>0</v>
          </cell>
          <cell r="J35">
            <v>2639119.67</v>
          </cell>
          <cell r="K35">
            <v>0</v>
          </cell>
          <cell r="L35" t="str">
            <v>Adiar</v>
          </cell>
          <cell r="M35" t="str">
            <v>P</v>
          </cell>
          <cell r="N35" t="str">
            <v>Já tem uma parte do dinheiro de seguro para esta obra.</v>
          </cell>
          <cell r="O35">
            <v>0</v>
          </cell>
          <cell r="P35" t="str">
            <v>Resubmetido pedido à nova Reitorias, visando o andamento dos projetos e a execução da obra.</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row>
        <row r="36">
          <cell r="C36" t="str">
            <v>22-P-10568/2016</v>
          </cell>
          <cell r="D36" t="str">
            <v>Cabeamento de rede prédio novo</v>
          </cell>
          <cell r="E36">
            <v>0</v>
          </cell>
          <cell r="F36">
            <v>0</v>
          </cell>
          <cell r="G36">
            <v>295359.53999999998</v>
          </cell>
          <cell r="H36" t="str">
            <v>DGA</v>
          </cell>
          <cell r="I36">
            <v>0</v>
          </cell>
          <cell r="J36">
            <v>295359.53999999998</v>
          </cell>
          <cell r="K36">
            <v>0</v>
          </cell>
          <cell r="L36" t="str">
            <v>P</v>
          </cell>
          <cell r="M36" t="str">
            <v>P</v>
          </cell>
          <cell r="N36" t="str">
            <v>Em andamento</v>
          </cell>
          <cell r="O36">
            <v>0</v>
          </cell>
          <cell r="P36" t="str">
            <v>Encaminhado para DGA em 30/08/2017 para prosseguir</v>
          </cell>
          <cell r="Q36">
            <v>0</v>
          </cell>
          <cell r="R36">
            <v>0</v>
          </cell>
          <cell r="S36">
            <v>0</v>
          </cell>
          <cell r="T36">
            <v>0</v>
          </cell>
          <cell r="U36">
            <v>0</v>
          </cell>
          <cell r="V36" t="str">
            <v>22-P-10568/2016</v>
          </cell>
          <cell r="W36" t="str">
            <v>IG</v>
          </cell>
          <cell r="X36">
            <v>42979</v>
          </cell>
          <cell r="Y36" t="str">
            <v>Implantação da rede lógica - suplem</v>
          </cell>
          <cell r="Z36">
            <v>295359.53999999998</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row>
        <row r="37">
          <cell r="C37" t="str">
            <v>22-P-30334/2016</v>
          </cell>
          <cell r="D37" t="str">
            <v>Prestação de serviço de transporte, carga e descarga de materiais bibliográficos, mobiliários, utensílios e equipamentos com fornecimento de emebalagens</v>
          </cell>
          <cell r="E37" t="str">
            <v>S</v>
          </cell>
          <cell r="F37">
            <v>39800</v>
          </cell>
          <cell r="G37">
            <v>39800</v>
          </cell>
          <cell r="H37" t="str">
            <v>DGA</v>
          </cell>
          <cell r="I37">
            <v>0</v>
          </cell>
          <cell r="J37">
            <v>39800</v>
          </cell>
          <cell r="K37">
            <v>0</v>
          </cell>
          <cell r="L37" t="str">
            <v>P</v>
          </cell>
          <cell r="M37" t="str">
            <v>P</v>
          </cell>
          <cell r="N37" t="str">
            <v>Em andamento</v>
          </cell>
          <cell r="O37">
            <v>0</v>
          </cell>
          <cell r="P37" t="str">
            <v>Necessário para viabilizar mudança. Encaminhado para DGA em 30/08/2017 para prosseguir</v>
          </cell>
          <cell r="Q37" t="str">
            <v>22-P-30334/2017</v>
          </cell>
          <cell r="R37" t="str">
            <v>IG</v>
          </cell>
          <cell r="S37">
            <v>42990</v>
          </cell>
          <cell r="T37" t="str">
            <v>22-P-30334/2017-Mudança de mobiliário do IG - suplem</v>
          </cell>
          <cell r="U37">
            <v>39800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row>
        <row r="38">
          <cell r="C38" t="str">
            <v>22-P-04779/2017</v>
          </cell>
          <cell r="D38" t="str">
            <v>Aquisição de mobiliário para salas de aula de graduação do IG</v>
          </cell>
          <cell r="E38">
            <v>0</v>
          </cell>
          <cell r="F38">
            <v>0</v>
          </cell>
          <cell r="G38">
            <v>66064</v>
          </cell>
          <cell r="H38" t="str">
            <v>DGA</v>
          </cell>
          <cell r="I38">
            <v>0</v>
          </cell>
          <cell r="J38">
            <v>66064</v>
          </cell>
          <cell r="K38">
            <v>0</v>
          </cell>
          <cell r="L38">
            <v>0</v>
          </cell>
          <cell r="M38" t="str">
            <v>P</v>
          </cell>
          <cell r="N38" t="str">
            <v>Necessário para viabilizar mudança. Trata-se de subprojeto  do Ofício IG/DIR 009/2017 - Mobiliários para sala de aula do IG</v>
          </cell>
          <cell r="O38">
            <v>0</v>
          </cell>
          <cell r="P38" t="str">
            <v>Pregão realizado.</v>
          </cell>
          <cell r="Q38" t="str">
            <v>Of. IG-DIR 009/2017</v>
          </cell>
          <cell r="R38" t="str">
            <v>IG</v>
          </cell>
          <cell r="S38">
            <v>42800</v>
          </cell>
          <cell r="T38" t="str">
            <v>Mobiliário novo prédio IG - Programação</v>
          </cell>
          <cell r="U38">
            <v>33978</v>
          </cell>
          <cell r="V38" t="str">
            <v>22-P-04779/2017</v>
          </cell>
          <cell r="W38" t="str">
            <v>IG</v>
          </cell>
          <cell r="X38">
            <v>43045</v>
          </cell>
          <cell r="Y38" t="str">
            <v>22-P-04779/2017 - Mobiliário para as salas de aula da graduação - suplem</v>
          </cell>
          <cell r="Z38">
            <v>208586</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row>
        <row r="39">
          <cell r="C39" t="str">
            <v>22-P-14304/2017</v>
          </cell>
          <cell r="D39" t="str">
            <v>Aquisição de projetores multimedia</v>
          </cell>
          <cell r="E39">
            <v>0</v>
          </cell>
          <cell r="F39">
            <v>0</v>
          </cell>
          <cell r="G39">
            <v>29436</v>
          </cell>
          <cell r="H39" t="str">
            <v>Unidade</v>
          </cell>
          <cell r="I39">
            <v>29436</v>
          </cell>
          <cell r="J39">
            <v>29436</v>
          </cell>
          <cell r="K39">
            <v>0</v>
          </cell>
          <cell r="L39">
            <v>0</v>
          </cell>
          <cell r="M39" t="str">
            <v>P</v>
          </cell>
          <cell r="N39" t="str">
            <v>Necessário para viabilizar mudança. Trata-se de subprojeto  do Ofício IG/DIR 009/2017 - Mobiliários para sala de aula do IG</v>
          </cell>
          <cell r="O39">
            <v>0</v>
          </cell>
          <cell r="P39" t="str">
            <v>Processo em cotação.</v>
          </cell>
          <cell r="Q39">
            <v>0</v>
          </cell>
          <cell r="R39">
            <v>0</v>
          </cell>
          <cell r="S39">
            <v>0</v>
          </cell>
          <cell r="T39">
            <v>0</v>
          </cell>
          <cell r="U39">
            <v>0</v>
          </cell>
          <cell r="V39" t="str">
            <v xml:space="preserve">22-P-14304/2017 </v>
          </cell>
          <cell r="W39" t="str">
            <v>IG</v>
          </cell>
          <cell r="X39">
            <v>43040</v>
          </cell>
          <cell r="Y39" t="str">
            <v>22-P-14304/2017 - Aquisição de projetores - suplem</v>
          </cell>
          <cell r="Z39">
            <v>29436</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row>
        <row r="40">
          <cell r="C40" t="str">
            <v>22-P-15017/2017</v>
          </cell>
          <cell r="D40" t="str">
            <v>Aquisição de lousas para sala de aulas</v>
          </cell>
          <cell r="E40">
            <v>0</v>
          </cell>
          <cell r="F40">
            <v>0</v>
          </cell>
          <cell r="G40">
            <v>7000</v>
          </cell>
          <cell r="H40" t="str">
            <v>Unidade</v>
          </cell>
          <cell r="I40">
            <v>7000</v>
          </cell>
          <cell r="J40">
            <v>7000</v>
          </cell>
          <cell r="K40">
            <v>0</v>
          </cell>
          <cell r="L40">
            <v>0</v>
          </cell>
          <cell r="M40" t="str">
            <v>P</v>
          </cell>
          <cell r="N40" t="str">
            <v>Necessário para viabilizar mudança. Trata-se de subprojeto  do Ofício IG/DIR 009/2017 - Mobiliários para sala de aula do IG - desmembrado em 02 projetos com valores individualizados e com redução do valor inicial de R$ 59580,00 para R$ 36436,00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row>
        <row r="41">
          <cell r="C41" t="str">
            <v>01-P-20857/2014</v>
          </cell>
          <cell r="D41" t="str">
            <v>Telhado</v>
          </cell>
          <cell r="E41" t="str">
            <v>N</v>
          </cell>
          <cell r="F41">
            <v>809912</v>
          </cell>
          <cell r="G41">
            <v>809912</v>
          </cell>
          <cell r="H41" t="str">
            <v>AEPLAN</v>
          </cell>
          <cell r="I41">
            <v>0</v>
          </cell>
          <cell r="J41">
            <v>809912</v>
          </cell>
          <cell r="K41">
            <v>0</v>
          </cell>
          <cell r="L41" t="str">
            <v>Adiar</v>
          </cell>
          <cell r="M41" t="str">
            <v>P/P1</v>
          </cell>
          <cell r="N41" t="str">
            <v>Inundações em salas de aula e de docentes. Histórico de prejuízos de equipamentos e livros.</v>
          </cell>
          <cell r="O41">
            <v>0</v>
          </cell>
          <cell r="P41" t="str">
            <v>Recursos do Planes II contingenciado em 2015, sem pendências AEPLAN - Em elaboração do projeto executivo.</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row>
        <row r="42">
          <cell r="C42" t="str">
            <v>32-P-19596/2015</v>
          </cell>
          <cell r="D42" t="str">
            <v>Contratação de empresa para o fornecimento de materiais e mão de obra para Abrigo de Resíduos</v>
          </cell>
          <cell r="E42" t="str">
            <v>N</v>
          </cell>
          <cell r="F42">
            <v>76088.34</v>
          </cell>
          <cell r="G42">
            <v>57028.06</v>
          </cell>
          <cell r="H42" t="str">
            <v>Unidade</v>
          </cell>
          <cell r="I42">
            <v>0</v>
          </cell>
          <cell r="J42">
            <v>57028.06</v>
          </cell>
          <cell r="K42">
            <v>0</v>
          </cell>
          <cell r="L42" t="str">
            <v>P1</v>
          </cell>
          <cell r="M42" t="str">
            <v>P</v>
          </cell>
          <cell r="N42" t="str">
            <v>contrapartida externa. Autorizado prosseguir em 14/12/2017 encaminhado à AEPLAN.</v>
          </cell>
          <cell r="O42">
            <v>0</v>
          </cell>
          <cell r="P42" t="str">
            <v>Convênio com Ministério da Saúde/Caixa. Necessário colocar o valor para complementar os recursos de Contrapartida. Já notificado pela ANVISA.</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t="str">
            <v>32-P-19596/2015.</v>
          </cell>
          <cell r="BA42" t="str">
            <v>HEMO</v>
          </cell>
          <cell r="BB42">
            <v>43086</v>
          </cell>
          <cell r="BC42" t="str">
            <v>Convênio entre a Unicamp/Hemo e o Ministério da Saúde/CAIXA - Programação</v>
          </cell>
          <cell r="BD42">
            <v>57028.06</v>
          </cell>
          <cell r="BE42">
            <v>0</v>
          </cell>
          <cell r="BF42">
            <v>0</v>
          </cell>
          <cell r="BG42">
            <v>0</v>
          </cell>
          <cell r="BH42">
            <v>0</v>
          </cell>
          <cell r="BI42">
            <v>0</v>
          </cell>
        </row>
        <row r="43">
          <cell r="C43" t="str">
            <v>01-P-20842/2010 e 01-P-2537/2016</v>
          </cell>
          <cell r="D43" t="str">
            <v xml:space="preserve">Conclusão da Obra IC-04 </v>
          </cell>
          <cell r="E43" t="str">
            <v>S</v>
          </cell>
          <cell r="F43">
            <v>3831588.2</v>
          </cell>
          <cell r="G43">
            <v>3831588.2</v>
          </cell>
          <cell r="H43" t="str">
            <v>CPO</v>
          </cell>
          <cell r="I43">
            <v>3831588.2</v>
          </cell>
          <cell r="J43">
            <v>3466089</v>
          </cell>
          <cell r="K43">
            <v>3466089</v>
          </cell>
          <cell r="L43" t="str">
            <v>Adiar</v>
          </cell>
          <cell r="M43" t="str">
            <v>P/P1</v>
          </cell>
          <cell r="N43" t="str">
            <v>Conforme relatório de julho/2017, já foi gasto R$641.499,08 com a obra. Do recurso total empenhado, o IC colocou R$715.521,28. Atualmente existem dois aditivos em andamento: (1) Reajuste contratual retroativo a abril/2017 por falha da DGA em incluir a cláusula de reajuste no contrato, no valor aproximado de R$180.000,00 e (2) Alterações de segurança nos vitros e contracorpos, no valor aproximado de R$96.000,00. A multa no caso do rompimento será de 20% do restante a pagar na obra, algo em torno de R$640.000,00 + valor referente alguns ressarcimentos à empresa, com estimativa preliminar em torno de R$100.000,00. A estimativa de gastos, dado a necessidade do aditivo, é que fique na faixa de R$100.000,00 por mês até o final de 2017, subindo até completar a obra em abril/2018. A intenção é manter a a continuidade, ainda que haja ajuste no ritmo desta continuidade.</v>
          </cell>
          <cell r="O43">
            <v>0</v>
          </cell>
          <cell r="P43" t="str">
            <v>Na CPO para excutar um termo aditivo para fazer adequação de segurança nas esquadrias e vidros da janela.</v>
          </cell>
          <cell r="Q43" t="str">
            <v>Proc. 01-P-02537/2016</v>
          </cell>
          <cell r="R43" t="str">
            <v>IC</v>
          </cell>
          <cell r="S43">
            <v>42999</v>
          </cell>
          <cell r="T43" t="str">
            <v>Conclusão da Obra do IC-4 - Reajuste Contratual</v>
          </cell>
          <cell r="U43">
            <v>189541.05</v>
          </cell>
          <cell r="V43" t="str">
            <v>Proc. 01-P-02537/2016</v>
          </cell>
          <cell r="W43" t="str">
            <v>IC</v>
          </cell>
          <cell r="X43">
            <v>43165</v>
          </cell>
          <cell r="Y43" t="str">
            <v>Conclusão da Obra do IC-4 - Termo Aditivo nº 02</v>
          </cell>
          <cell r="Z43">
            <v>95553.44</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row>
        <row r="44">
          <cell r="C44" t="str">
            <v>36-P-13369/2016</v>
          </cell>
          <cell r="D44" t="str">
            <v>Adequação elétrica dos laboratórios</v>
          </cell>
          <cell r="E44" t="str">
            <v>N</v>
          </cell>
          <cell r="F44">
            <v>218694.19</v>
          </cell>
          <cell r="G44">
            <v>218694</v>
          </cell>
          <cell r="H44" t="str">
            <v>DGA</v>
          </cell>
          <cell r="I44">
            <v>0</v>
          </cell>
          <cell r="J44">
            <v>218694</v>
          </cell>
          <cell r="K44">
            <v>0</v>
          </cell>
          <cell r="L44" t="str">
            <v>P2</v>
          </cell>
          <cell r="M44" t="str">
            <v>P/P1</v>
          </cell>
          <cell r="N44" t="str">
            <v>Fazendo edital para licitação</v>
          </cell>
          <cell r="O44">
            <v>0</v>
          </cell>
          <cell r="P44" t="str">
            <v>Em licitação. Necessário para atendimento da demanda das veterinárias ao biotério.</v>
          </cell>
          <cell r="Q44" t="str">
            <v>Proc. 36-P-13369/2016</v>
          </cell>
          <cell r="R44" t="str">
            <v>FCA</v>
          </cell>
          <cell r="S44">
            <v>43342</v>
          </cell>
          <cell r="T44" t="str">
            <v>Adequação elétrica para os laboratórios da FCA</v>
          </cell>
          <cell r="U44">
            <v>113500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row>
        <row r="45">
          <cell r="C45" t="str">
            <v>01-P-8727/2015 e 01-P-05321/2015</v>
          </cell>
          <cell r="D45" t="str">
            <v>Construção do Prédio Multiuso</v>
          </cell>
          <cell r="E45" t="str">
            <v>N</v>
          </cell>
          <cell r="F45">
            <v>50820061.939999998</v>
          </cell>
          <cell r="G45">
            <v>50820061.939999998</v>
          </cell>
          <cell r="H45" t="str">
            <v>CPO</v>
          </cell>
          <cell r="I45">
            <v>468313</v>
          </cell>
          <cell r="J45">
            <v>468313</v>
          </cell>
          <cell r="K45">
            <v>0</v>
          </cell>
          <cell r="L45" t="str">
            <v>Adiar</v>
          </cell>
          <cell r="M45" t="str">
            <v>P/P1</v>
          </cell>
          <cell r="N45" t="str">
            <v>Aguardando informação sobre etapa em que está o projeto. Informação anterior de pessoas da CPO para Diretores FCA e FT indica que o projeto estava andando em bom ritmo.</v>
          </cell>
          <cell r="O45">
            <v>0</v>
          </cell>
          <cell r="P45" t="str">
            <v>Planejamento de construção do prédio Edifício Multifuncional (Bibliotecas/ Salas Docentes/ Administração); 01-P-5321/2015: Obra Edifício Multifuncional (Bibliotecas/ Salas Docentes/ Administração) - FASE 1 - METAS 7 E 10 - CAMPI LIMEIRA; e 01-P-25353/2015: Contratação de  empresa desenvolver projetos FCA:ED.MULTIUSO-LAB.PÓS GRADUAÇÃO-SPDA QUADRAS. Precisa de mediador para conversa de junção de CAMPIS.</v>
          </cell>
          <cell r="Q45" t="str">
            <v>Proc. 01-P-25353/2015</v>
          </cell>
          <cell r="R45" t="str">
            <v>FCA</v>
          </cell>
          <cell r="S45">
            <v>42835</v>
          </cell>
          <cell r="T45" t="str">
            <v>Projeto do Edifício Multiuso, laboratórios de pós-graduação e SPDA</v>
          </cell>
          <cell r="U45">
            <v>468313.35</v>
          </cell>
          <cell r="V45" t="str">
            <v>Proc. 01-P-25353/2015</v>
          </cell>
          <cell r="W45" t="str">
            <v>FCA</v>
          </cell>
          <cell r="X45">
            <v>43087</v>
          </cell>
          <cell r="Y45" t="str">
            <v>Projeto do Edifício Multiuso, laboratórios de pós-graduação e SPDA (Reajuste)- Programação</v>
          </cell>
          <cell r="Z45">
            <v>11567.34</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row>
        <row r="46">
          <cell r="C46" t="str">
            <v>01-P-29041/2010</v>
          </cell>
          <cell r="D46" t="str">
            <v xml:space="preserve">Complementação da urbanização do entorno dos prédios de laboratórios.  </v>
          </cell>
          <cell r="E46" t="str">
            <v>N</v>
          </cell>
          <cell r="F46">
            <v>1000000</v>
          </cell>
          <cell r="G46">
            <v>1000000</v>
          </cell>
          <cell r="H46" t="str">
            <v>Unidade</v>
          </cell>
          <cell r="I46">
            <v>58419</v>
          </cell>
          <cell r="J46">
            <v>58419</v>
          </cell>
          <cell r="K46">
            <v>0</v>
          </cell>
          <cell r="L46" t="str">
            <v>Adiar</v>
          </cell>
          <cell r="M46" t="str">
            <v>P/P1</v>
          </cell>
          <cell r="N46" t="str">
            <v>Construção alternativa ao projeto original possibilitando atender notificação da CIPA. Solução extremamente simplificada para acesso aos prédios e transporte de materiais.</v>
          </cell>
          <cell r="O46">
            <v>0</v>
          </cell>
          <cell r="P46" t="str">
            <v>Contratação empresa execução urbanização ao  redor restaurante. 01-P-29041/2010: 29/05/2017, recebido na DGA/Execução Financeira. Construção alternativa ao projeto original possibilitando atender notificação da CIPA.</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row>
        <row r="47">
          <cell r="C47" t="str">
            <v>Inexistente</v>
          </cell>
          <cell r="D47" t="str">
            <v xml:space="preserve">Adequações na infraestrutura dos prédios de laboratórios </v>
          </cell>
          <cell r="E47" t="str">
            <v>N</v>
          </cell>
          <cell r="F47">
            <v>3000000</v>
          </cell>
          <cell r="G47">
            <v>3000000</v>
          </cell>
          <cell r="H47" t="str">
            <v>Unidade</v>
          </cell>
          <cell r="I47">
            <v>600000</v>
          </cell>
          <cell r="J47">
            <v>263000</v>
          </cell>
          <cell r="K47">
            <v>263000</v>
          </cell>
          <cell r="L47" t="str">
            <v>Adiar</v>
          </cell>
          <cell r="M47" t="str">
            <v>P/P1</v>
          </cell>
          <cell r="N47" t="str">
            <v>Parte do projeto inicial que é necessária para atendimento da demanda das veterinárias ao biotério. Projetos linhas 2+8 podem ser executados conjuntamento por valor menor</v>
          </cell>
          <cell r="O47">
            <v>0</v>
          </cell>
          <cell r="P47" t="str">
            <v>Necessário para atendimento da demanda das veterinárias ao biotério.</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row>
        <row r="48">
          <cell r="C48" t="str">
            <v>01-P-05144/2012</v>
          </cell>
          <cell r="D48" t="str">
            <v>2 Salas de Aula            (Total=280 m2)</v>
          </cell>
          <cell r="E48">
            <v>0</v>
          </cell>
          <cell r="F48">
            <v>0</v>
          </cell>
          <cell r="G48">
            <v>840000</v>
          </cell>
          <cell r="H48" t="str">
            <v>Unidade</v>
          </cell>
          <cell r="I48">
            <v>0</v>
          </cell>
          <cell r="J48">
            <v>840000</v>
          </cell>
          <cell r="K48">
            <v>0</v>
          </cell>
          <cell r="L48">
            <v>0</v>
          </cell>
          <cell r="M48" t="str">
            <v>P/P1</v>
          </cell>
          <cell r="N48" t="str">
            <v>Novo projeto não estava na planilha original</v>
          </cell>
          <cell r="O48" t="str">
            <v>Projetos aos quais não foi dada continuidade em função da futura transferência da FT para o atual Campus da FCA. Com a não efetivação da transferência, estes projetos são necessários com prioridades P e P1, respectivamente.                               Valores estimados há 7 anos atrás.</v>
          </cell>
          <cell r="P48">
            <v>0</v>
          </cell>
          <cell r="Q48" t="str">
            <v>Proc. 01-P-05144/2012</v>
          </cell>
          <cell r="R48" t="str">
            <v>FT</v>
          </cell>
          <cell r="S48">
            <v>43354</v>
          </cell>
          <cell r="T48" t="str">
            <v>Construção de 02 salas de aula - Programação</v>
          </cell>
          <cell r="U48">
            <v>1168700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row>
        <row r="49">
          <cell r="C49" t="str">
            <v>01-P-3265/2017</v>
          </cell>
          <cell r="D49" t="str">
            <v>Remoção de forro, luminárias e fios do prédio antigo do COTUCA</v>
          </cell>
          <cell r="E49" t="str">
            <v>N</v>
          </cell>
          <cell r="F49">
            <v>11685</v>
          </cell>
          <cell r="G49">
            <v>11685</v>
          </cell>
          <cell r="H49" t="str">
            <v>DGA</v>
          </cell>
          <cell r="I49">
            <v>0</v>
          </cell>
          <cell r="J49">
            <v>11685</v>
          </cell>
          <cell r="K49">
            <v>0</v>
          </cell>
          <cell r="L49" t="str">
            <v>P</v>
          </cell>
          <cell r="M49" t="str">
            <v>P</v>
          </cell>
          <cell r="N49" t="str">
            <v>Prosseguir, problemas com a imprensa, imagem da Universidade. Encaminhado para prosseguir em 09/11/2017.</v>
          </cell>
          <cell r="O49">
            <v>0</v>
          </cell>
          <cell r="P49" t="str">
            <v>Em licitação.</v>
          </cell>
          <cell r="Q49" t="str">
            <v>Proc. 01-P-03265/2017</v>
          </cell>
          <cell r="R49" t="str">
            <v>COTUCA</v>
          </cell>
          <cell r="S49">
            <v>42796</v>
          </cell>
          <cell r="T49" t="str">
            <v>Remoção do forro, luminárias e fios do Prédio Principal do antigo Cotuca - Posterior transferência para a Prefeitura</v>
          </cell>
          <cell r="U49">
            <v>14900.85</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row>
        <row r="50">
          <cell r="C50" t="str">
            <v>01-P-26286/2016</v>
          </cell>
          <cell r="D50" t="str">
            <v>Contratação Empresa para Fornecimento de Material e Mão de Obra para o Lançamento, Conectorização e Teste de Cabos Ópticos</v>
          </cell>
          <cell r="E50">
            <v>0</v>
          </cell>
          <cell r="F50">
            <v>0</v>
          </cell>
          <cell r="G50">
            <v>132676.07999999999</v>
          </cell>
          <cell r="H50" t="str">
            <v>Unidade</v>
          </cell>
          <cell r="I50">
            <v>0</v>
          </cell>
          <cell r="J50">
            <v>132676.07999999999</v>
          </cell>
          <cell r="K50">
            <v>0</v>
          </cell>
          <cell r="L50">
            <v>0</v>
          </cell>
          <cell r="M50" t="str">
            <v>P</v>
          </cell>
          <cell r="N50" t="str">
            <v>Contra partida da Prefeitura de Campinas</v>
          </cell>
          <cell r="O50">
            <v>0</v>
          </cell>
          <cell r="P50">
            <v>0</v>
          </cell>
          <cell r="Q50">
            <v>0</v>
          </cell>
          <cell r="R50">
            <v>0</v>
          </cell>
          <cell r="S50">
            <v>0</v>
          </cell>
          <cell r="T50">
            <v>0</v>
          </cell>
          <cell r="U50">
            <v>0</v>
          </cell>
          <cell r="V50">
            <v>0</v>
          </cell>
          <cell r="W50">
            <v>0</v>
          </cell>
          <cell r="X50">
            <v>0</v>
          </cell>
          <cell r="Y50">
            <v>0</v>
          </cell>
          <cell r="Z50">
            <v>0</v>
          </cell>
          <cell r="AE50">
            <v>0</v>
          </cell>
          <cell r="AJ50">
            <v>0</v>
          </cell>
          <cell r="AO50">
            <v>0</v>
          </cell>
          <cell r="AT50">
            <v>0</v>
          </cell>
          <cell r="AY50">
            <v>0</v>
          </cell>
          <cell r="BD50">
            <v>0</v>
          </cell>
          <cell r="BI50">
            <v>0</v>
          </cell>
        </row>
        <row r="51">
          <cell r="C51" t="str">
            <v>01-P-10148/2017 e 01-P-24967/2015</v>
          </cell>
          <cell r="D51" t="str">
            <v>Projeto de Recuperação do Tronco Coletor de Esgoto do IB e RU até a interligação ao emissário Sanasa</v>
          </cell>
          <cell r="E51">
            <v>1516800</v>
          </cell>
          <cell r="F51" t="str">
            <v>DEA</v>
          </cell>
          <cell r="G51">
            <v>1516800</v>
          </cell>
          <cell r="H51" t="str">
            <v>DEA</v>
          </cell>
          <cell r="I51">
            <v>0</v>
          </cell>
          <cell r="J51">
            <v>1516800</v>
          </cell>
          <cell r="K51">
            <v>0</v>
          </cell>
          <cell r="L51" t="str">
            <v>P</v>
          </cell>
          <cell r="M51" t="str">
            <v>P</v>
          </cell>
          <cell r="N51" t="str">
            <v>Prosseguir, por se tratar de serviços essenciais e renegociação feita, contrato iniciado na gestão passada</v>
          </cell>
          <cell r="O51">
            <v>0</v>
          </cell>
          <cell r="P51" t="str">
            <v>Incluído novo projeto solicitado em reunião setorial. Processo 01-P-24967/2015 valor de projeto R$ 234880,38 Encaminhado à DEA em 05/02/2018 para prosseguir</v>
          </cell>
          <cell r="Q51" t="str">
            <v>Proc. 01-P-10148/2017</v>
          </cell>
          <cell r="R51" t="str">
            <v>Prefeitura</v>
          </cell>
          <cell r="S51">
            <v>43067</v>
          </cell>
          <cell r="T51" t="str">
            <v>Recuperação de tronco coletor de esgoto IB e RU - Programação</v>
          </cell>
          <cell r="U51">
            <v>1501940</v>
          </cell>
          <cell r="V51" t="str">
            <v>Proc. 01-P-10148/2017</v>
          </cell>
          <cell r="W51" t="str">
            <v>Prefeitura</v>
          </cell>
          <cell r="X51">
            <v>43230</v>
          </cell>
          <cell r="Y51" t="str">
            <v>Recup tronco coletor de esgoto IB e RU (Projeto) - Suplementação</v>
          </cell>
          <cell r="Z51">
            <v>14860</v>
          </cell>
          <cell r="AE51">
            <v>0</v>
          </cell>
          <cell r="AJ51">
            <v>0</v>
          </cell>
          <cell r="AO51">
            <v>0</v>
          </cell>
          <cell r="AT51">
            <v>0</v>
          </cell>
          <cell r="AY51">
            <v>0</v>
          </cell>
          <cell r="BD51">
            <v>0</v>
          </cell>
          <cell r="BI51">
            <v>0</v>
          </cell>
        </row>
        <row r="52">
          <cell r="C52" t="str">
            <v>01-P-11771/2016</v>
          </cell>
          <cell r="D52" t="str">
            <v>Projeto de Prevenção e Combate a Incêndios - PPCI - Campus I - Limeira</v>
          </cell>
          <cell r="E52" t="str">
            <v>S</v>
          </cell>
          <cell r="F52">
            <v>48000</v>
          </cell>
          <cell r="G52">
            <v>48000</v>
          </cell>
          <cell r="H52" t="str">
            <v>DGA</v>
          </cell>
          <cell r="I52">
            <v>0</v>
          </cell>
          <cell r="J52">
            <v>48000</v>
          </cell>
          <cell r="K52">
            <v>0</v>
          </cell>
          <cell r="L52" t="str">
            <v>P2</v>
          </cell>
          <cell r="M52" t="str">
            <v>P</v>
          </cell>
          <cell r="N52" t="str">
            <v>segurança?</v>
          </cell>
          <cell r="O52" t="str">
            <v>Processo em andamento (pagamento único ao final)</v>
          </cell>
          <cell r="P52" t="str">
            <v>Contratada a empresa, vai começar a executar projeto. Valor correto contratado R$ 48.000,00 (DGA/Contratos).</v>
          </cell>
          <cell r="Q52" t="str">
            <v>Proc. 01-P-11771/2016</v>
          </cell>
          <cell r="R52" t="str">
            <v>PFL</v>
          </cell>
          <cell r="S52">
            <v>42899</v>
          </cell>
          <cell r="T52" t="str">
            <v>Projeto de Prevenção e Combate a Incêndios - PPCI - Campus I - Limeira</v>
          </cell>
          <cell r="U52">
            <v>48000</v>
          </cell>
          <cell r="V52">
            <v>0</v>
          </cell>
          <cell r="W52">
            <v>0</v>
          </cell>
          <cell r="X52">
            <v>0</v>
          </cell>
          <cell r="Y52">
            <v>0</v>
          </cell>
          <cell r="Z52">
            <v>0</v>
          </cell>
          <cell r="AE52">
            <v>0</v>
          </cell>
          <cell r="AJ52">
            <v>0</v>
          </cell>
          <cell r="AO52">
            <v>0</v>
          </cell>
          <cell r="AT52">
            <v>0</v>
          </cell>
          <cell r="AY52">
            <v>0</v>
          </cell>
          <cell r="BD52">
            <v>0</v>
          </cell>
          <cell r="BI52">
            <v>0</v>
          </cell>
        </row>
      </sheetData>
      <sheetData sheetId="3">
        <row r="2">
          <cell r="C2" t="str">
            <v>PROCESSOS</v>
          </cell>
          <cell r="D2" t="str">
            <v>DESCRIÇÃO DAS DESPESAS</v>
          </cell>
          <cell r="E2" t="str">
            <v>Origem dos dados</v>
          </cell>
          <cell r="F2" t="str">
            <v>Saldo de Programação</v>
          </cell>
          <cell r="G2" t="str">
            <v>VALOR ESTIMADO/ SALDO DE PROGRAMAÇÃO</v>
          </cell>
          <cell r="H2" t="str">
            <v>Origem Informação de valores</v>
          </cell>
          <cell r="I2" t="str">
            <v>Novo valor Estimado / Diretores</v>
          </cell>
          <cell r="J2" t="str">
            <v>Valor Consolidado Reuniões Setoriais</v>
          </cell>
          <cell r="K2" t="str">
            <v>Valor a pagar Diretores</v>
          </cell>
          <cell r="L2" t="str">
            <v>PRIORIZAÇÃO</v>
          </cell>
          <cell r="M2" t="str">
            <v>PRIORIZAÇÃO  DIRETORES</v>
          </cell>
          <cell r="N2" t="str">
            <v>OBS.</v>
          </cell>
          <cell r="O2" t="str">
            <v>2ª JUSTIFICATIVAS DOS DIRETORES</v>
          </cell>
          <cell r="P2" t="str">
            <v>Relatos de diretores e órgãos</v>
          </cell>
          <cell r="Q2" t="str">
            <v>Documento:</v>
          </cell>
          <cell r="R2" t="str">
            <v>Unidade:</v>
          </cell>
          <cell r="S2" t="str">
            <v>DATA:</v>
          </cell>
          <cell r="T2" t="str">
            <v>DISCRIMINAÇÃO:</v>
          </cell>
          <cell r="U2" t="str">
            <v>TOTAL (Em R$)</v>
          </cell>
          <cell r="V2" t="str">
            <v>Documento:</v>
          </cell>
          <cell r="W2" t="str">
            <v>Unidade:</v>
          </cell>
          <cell r="X2" t="str">
            <v>DATA:</v>
          </cell>
          <cell r="Y2" t="str">
            <v>DISCRIMINAÇÃO:</v>
          </cell>
          <cell r="Z2" t="str">
            <v>TOTAL (Em R$)</v>
          </cell>
          <cell r="AA2" t="str">
            <v>Documento:</v>
          </cell>
          <cell r="AB2" t="str">
            <v>Unidade:</v>
          </cell>
          <cell r="AC2" t="str">
            <v>DATA:</v>
          </cell>
          <cell r="AD2" t="str">
            <v>DISCRIMINAÇÃO:</v>
          </cell>
          <cell r="AE2" t="str">
            <v xml:space="preserve">  TOTAL          (Em R$)</v>
          </cell>
          <cell r="AF2" t="str">
            <v>Documento:</v>
          </cell>
          <cell r="AG2" t="str">
            <v>Unidade:</v>
          </cell>
          <cell r="AH2" t="str">
            <v>DATA:</v>
          </cell>
          <cell r="AI2" t="str">
            <v>DISCRIMINAÇÃO:</v>
          </cell>
          <cell r="AJ2" t="str">
            <v xml:space="preserve">  TOTAL          (Em R$)</v>
          </cell>
          <cell r="AK2" t="str">
            <v>Documento:</v>
          </cell>
          <cell r="AL2" t="str">
            <v>Unidade:</v>
          </cell>
          <cell r="AM2" t="str">
            <v>DATA:</v>
          </cell>
          <cell r="AN2" t="str">
            <v>DISCRIMINAÇÃO:</v>
          </cell>
          <cell r="AO2" t="str">
            <v xml:space="preserve">  TOTAL          (Em R$)</v>
          </cell>
          <cell r="AP2" t="str">
            <v>Documento:</v>
          </cell>
          <cell r="AQ2" t="str">
            <v>Unidade:</v>
          </cell>
          <cell r="AR2" t="str">
            <v>DATA:</v>
          </cell>
          <cell r="AS2" t="str">
            <v>DISCRIMINAÇÃO:</v>
          </cell>
          <cell r="AT2" t="str">
            <v xml:space="preserve">  TOTAL          (Em R$)</v>
          </cell>
          <cell r="AU2" t="str">
            <v>Documento:</v>
          </cell>
          <cell r="AV2" t="str">
            <v>Unidade:</v>
          </cell>
          <cell r="AW2" t="str">
            <v>DATA:</v>
          </cell>
          <cell r="AX2" t="str">
            <v>DISCRIMINAÇÃO:</v>
          </cell>
          <cell r="AY2" t="str">
            <v xml:space="preserve">  TOTAL          (Em R$)</v>
          </cell>
          <cell r="AZ2" t="str">
            <v>Documento:</v>
          </cell>
          <cell r="BA2" t="str">
            <v>Unidade:</v>
          </cell>
          <cell r="BB2" t="str">
            <v>DATA:</v>
          </cell>
          <cell r="BC2" t="str">
            <v>DISCRIMINAÇÃO:</v>
          </cell>
          <cell r="BD2" t="str">
            <v xml:space="preserve">  TOTAL          (Em R$)</v>
          </cell>
          <cell r="BE2" t="str">
            <v>Documento:</v>
          </cell>
          <cell r="BF2" t="str">
            <v>Unidade:</v>
          </cell>
          <cell r="BG2" t="str">
            <v>DATA:</v>
          </cell>
          <cell r="BH2" t="str">
            <v>DISCRIMINAÇÃO:</v>
          </cell>
          <cell r="BI2" t="str">
            <v xml:space="preserve">  TOTAL          (Em R$)</v>
          </cell>
        </row>
        <row r="3">
          <cell r="C3" t="str">
            <v>01-P-27797/2012</v>
          </cell>
          <cell r="D3" t="str">
            <v xml:space="preserve">Obra CEB - Fase 1 </v>
          </cell>
          <cell r="E3" t="str">
            <v>S</v>
          </cell>
          <cell r="F3">
            <v>3111803.04</v>
          </cell>
          <cell r="G3">
            <v>189057.71</v>
          </cell>
          <cell r="H3" t="str">
            <v>AEPLAN</v>
          </cell>
          <cell r="I3">
            <v>0</v>
          </cell>
          <cell r="J3">
            <v>189057.71</v>
          </cell>
          <cell r="K3">
            <v>0</v>
          </cell>
          <cell r="L3" t="str">
            <v>P1</v>
          </cell>
          <cell r="M3">
            <v>0</v>
          </cell>
          <cell r="N3" t="str">
            <v>Recurso FINEP. Alterado valor conforme C.I. Coord./CEB nº 034 valor que falta empenhar para finalizar obra.</v>
          </cell>
          <cell r="O3">
            <v>0</v>
          </cell>
          <cell r="P3" t="str">
            <v>Obs: Existe a fase 2, porém sem dinheiro para concluir.</v>
          </cell>
          <cell r="Q3" t="str">
            <v>Proc. 01-P-14057/2017</v>
          </cell>
          <cell r="R3" t="str">
            <v>CEB</v>
          </cell>
          <cell r="S3">
            <v>43266</v>
          </cell>
          <cell r="T3" t="str">
            <v>Remanescente da Primeira Etapa da Ampliação do CEB  (Contrato 107/2018)</v>
          </cell>
          <cell r="U3">
            <v>12240.48</v>
          </cell>
          <cell r="V3">
            <v>0</v>
          </cell>
          <cell r="W3">
            <v>0</v>
          </cell>
          <cell r="X3">
            <v>0</v>
          </cell>
          <cell r="Y3">
            <v>0</v>
          </cell>
          <cell r="Z3">
            <v>0</v>
          </cell>
          <cell r="AA3">
            <v>0</v>
          </cell>
          <cell r="AB3">
            <v>0</v>
          </cell>
          <cell r="AC3">
            <v>0</v>
          </cell>
          <cell r="AD3">
            <v>0</v>
          </cell>
          <cell r="AE3">
            <v>0</v>
          </cell>
          <cell r="AJ3">
            <v>0</v>
          </cell>
          <cell r="AO3">
            <v>0</v>
          </cell>
          <cell r="AT3">
            <v>0</v>
          </cell>
          <cell r="AY3">
            <v>0</v>
          </cell>
          <cell r="BD3">
            <v>0</v>
          </cell>
          <cell r="BI3">
            <v>0</v>
          </cell>
        </row>
        <row r="4">
          <cell r="C4" t="str">
            <v>01-P-26280/2016</v>
          </cell>
          <cell r="D4" t="str">
            <v>Cabeamento estruturado da Ouvidoria e RH da Prefeitura</v>
          </cell>
          <cell r="E4" t="str">
            <v>S</v>
          </cell>
          <cell r="F4">
            <v>84470.81</v>
          </cell>
          <cell r="G4">
            <v>48000</v>
          </cell>
          <cell r="H4" t="str">
            <v>DGA</v>
          </cell>
          <cell r="I4">
            <v>0</v>
          </cell>
          <cell r="J4">
            <v>48000</v>
          </cell>
          <cell r="K4">
            <v>0</v>
          </cell>
          <cell r="L4" t="str">
            <v>P</v>
          </cell>
          <cell r="M4" t="str">
            <v>Adiar</v>
          </cell>
          <cell r="N4" t="str">
            <v>Contrato em andamento</v>
          </cell>
          <cell r="O4">
            <v>0</v>
          </cell>
          <cell r="P4">
            <v>0</v>
          </cell>
          <cell r="Q4" t="str">
            <v>Proc. 01-P-26280/2016</v>
          </cell>
          <cell r="R4" t="str">
            <v>GR</v>
          </cell>
          <cell r="S4">
            <v>42929</v>
          </cell>
          <cell r="T4" t="str">
            <v xml:space="preserve">Cabeamento estruturado da Ouvidoria e RH da Prefeitura </v>
          </cell>
          <cell r="U4">
            <v>40000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C5" t="str">
            <v>01-P-11048/2017</v>
          </cell>
          <cell r="D5" t="str">
            <v>Contratação de Empresa para fornecimento e Instalação de Elevador para o Laboratório de Biocombustíveis</v>
          </cell>
          <cell r="E5">
            <v>0</v>
          </cell>
          <cell r="F5">
            <v>0</v>
          </cell>
          <cell r="G5">
            <v>14800</v>
          </cell>
          <cell r="H5" t="str">
            <v>Unidade</v>
          </cell>
          <cell r="I5">
            <v>0</v>
          </cell>
          <cell r="J5">
            <v>14800</v>
          </cell>
          <cell r="K5">
            <v>0</v>
          </cell>
          <cell r="L5" t="str">
            <v>P</v>
          </cell>
          <cell r="M5" t="str">
            <v>Adiar</v>
          </cell>
          <cell r="N5">
            <v>0</v>
          </cell>
          <cell r="O5">
            <v>0</v>
          </cell>
          <cell r="P5" t="str">
            <v>Necessário o contrato de manutenção de elevador, FINEP não paga, manutenção obrigatória em contrato. Encaminhado para AEPLAN em 18/08/2017 para prosseguir.</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C6" t="str">
            <v>01-P-22812/2014</v>
          </cell>
          <cell r="D6" t="str">
            <v>Convênio entre UNICAMP e CAPES</v>
          </cell>
          <cell r="E6">
            <v>0</v>
          </cell>
          <cell r="F6">
            <v>0</v>
          </cell>
          <cell r="G6">
            <v>62480</v>
          </cell>
          <cell r="H6" t="str">
            <v>AEPLAN</v>
          </cell>
          <cell r="I6">
            <v>0</v>
          </cell>
          <cell r="J6">
            <v>62480</v>
          </cell>
          <cell r="K6">
            <v>0</v>
          </cell>
          <cell r="L6" t="str">
            <v>P</v>
          </cell>
          <cell r="M6" t="str">
            <v>Adiar</v>
          </cell>
          <cell r="N6" t="str">
            <v>contrapartida externa CAPES</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C7" t="str">
            <v>Of. PRPG 273/2012</v>
          </cell>
          <cell r="D7" t="str">
            <v xml:space="preserve">Contrapartida Com.UEC/CAPES-Edital nº 24/2012-Pró-Equiptos/CAPES (1%) </v>
          </cell>
          <cell r="E7" t="str">
            <v>S</v>
          </cell>
          <cell r="F7">
            <v>28800</v>
          </cell>
          <cell r="G7">
            <v>31680.000000000004</v>
          </cell>
          <cell r="H7" t="str">
            <v>AEPLAN</v>
          </cell>
          <cell r="I7">
            <v>0</v>
          </cell>
          <cell r="J7">
            <v>31680.000000000004</v>
          </cell>
          <cell r="K7">
            <v>0</v>
          </cell>
          <cell r="L7" t="str">
            <v>P1</v>
          </cell>
          <cell r="M7" t="str">
            <v>Adiar</v>
          </cell>
          <cell r="N7" t="str">
            <v>Envolve contrapartida externa CAPES</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C8" t="str">
            <v>01-P-00893/2015</v>
          </cell>
          <cell r="D8" t="str">
            <v xml:space="preserve">SPDA para o prédio da SG/PG </v>
          </cell>
          <cell r="E8" t="str">
            <v>S</v>
          </cell>
          <cell r="F8">
            <v>93464.38</v>
          </cell>
          <cell r="G8">
            <v>102810.81800000001</v>
          </cell>
          <cell r="H8" t="str">
            <v>AEPLAN</v>
          </cell>
          <cell r="I8">
            <v>0</v>
          </cell>
          <cell r="J8">
            <v>102810.81800000001</v>
          </cell>
          <cell r="K8">
            <v>0</v>
          </cell>
          <cell r="L8" t="str">
            <v>P1</v>
          </cell>
          <cell r="M8" t="str">
            <v>Adiar</v>
          </cell>
          <cell r="N8" t="str">
            <v>Segurança</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C9" t="str">
            <v>01-P-00937/2017</v>
          </cell>
          <cell r="D9" t="str">
            <v>Remoção de entulho da Obra Museu de Artes Visuais</v>
          </cell>
          <cell r="E9" t="str">
            <v>S</v>
          </cell>
          <cell r="F9">
            <v>10927.4</v>
          </cell>
          <cell r="G9">
            <v>13932.6</v>
          </cell>
          <cell r="H9" t="str">
            <v>AEPLAN</v>
          </cell>
          <cell r="I9">
            <v>0</v>
          </cell>
          <cell r="J9">
            <v>13933.34</v>
          </cell>
          <cell r="K9">
            <v>0</v>
          </cell>
          <cell r="L9" t="str">
            <v>P</v>
          </cell>
          <cell r="M9" t="str">
            <v>Adiar</v>
          </cell>
          <cell r="N9" t="str">
            <v>Remanescente de obra. Não tem como parar.</v>
          </cell>
          <cell r="O9">
            <v>0</v>
          </cell>
          <cell r="P9" t="str">
            <v>Encaminhado em 01/11/2017 para AEPLAN para prosseguir.</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C10" t="str">
            <v>01-P-19354/2015</v>
          </cell>
          <cell r="D10" t="str">
            <v xml:space="preserve">Urbanização do Laboratório de Inovação em Biocombustível </v>
          </cell>
          <cell r="E10" t="str">
            <v>S</v>
          </cell>
          <cell r="F10">
            <v>510257.42</v>
          </cell>
          <cell r="G10">
            <v>510257</v>
          </cell>
          <cell r="H10" t="str">
            <v>DGA</v>
          </cell>
          <cell r="I10">
            <v>0</v>
          </cell>
          <cell r="J10">
            <v>510257</v>
          </cell>
          <cell r="K10">
            <v>0</v>
          </cell>
          <cell r="L10" t="str">
            <v>P</v>
          </cell>
          <cell r="M10" t="str">
            <v>Adiar</v>
          </cell>
          <cell r="N10" t="str">
            <v>contrapartida externa FINEP</v>
          </cell>
          <cell r="O10">
            <v>0</v>
          </cell>
          <cell r="P10" t="str">
            <v>Relacionados com os demais dos processos do LIB (relacionado ao acesso ao prédio: estacionamento, iluminação, pavimentação, etc). Autorizado prosseguir em 05/12/2017 por se tratar de contrapartida da Universidade.</v>
          </cell>
          <cell r="Q10" t="str">
            <v>Proc. 01-P-19354/2015</v>
          </cell>
          <cell r="R10" t="str">
            <v>INOVA</v>
          </cell>
          <cell r="S10">
            <v>43354</v>
          </cell>
          <cell r="T10" t="str">
            <v xml:space="preserve">Urbanização do Laboratório de Inovação em Biocombustível </v>
          </cell>
          <cell r="U10">
            <v>545000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C11" t="str">
            <v>Of. PRP 154/2012</v>
          </cell>
          <cell r="D11" t="str">
            <v xml:space="preserve">Guarda Corpos e cobertura em Policarbonato  para o LaCTAD </v>
          </cell>
          <cell r="E11" t="str">
            <v>S</v>
          </cell>
          <cell r="F11">
            <v>8615</v>
          </cell>
          <cell r="G11">
            <v>11199.5</v>
          </cell>
          <cell r="H11" t="str">
            <v>AEPLAN</v>
          </cell>
          <cell r="I11">
            <v>0</v>
          </cell>
          <cell r="J11">
            <v>11199.5</v>
          </cell>
          <cell r="K11">
            <v>0</v>
          </cell>
          <cell r="L11" t="str">
            <v>P1</v>
          </cell>
          <cell r="M11" t="str">
            <v>Adiar</v>
          </cell>
          <cell r="N11" t="str">
            <v>contrapartida externa FINEP</v>
          </cell>
          <cell r="O11">
            <v>0</v>
          </cell>
          <cell r="P11" t="str">
            <v>Recurso FINEP.</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C12" t="str">
            <v>01-P-26427/2009 e 01-P-7801/2015</v>
          </cell>
          <cell r="D12" t="str">
            <v>Biblioteca de Obras Raras (BORA) - Construção do Prédio</v>
          </cell>
          <cell r="E12" t="str">
            <v>N</v>
          </cell>
          <cell r="F12">
            <v>5784161.2699999996</v>
          </cell>
          <cell r="G12">
            <v>5784161.2699999996</v>
          </cell>
          <cell r="H12" t="str">
            <v>Planilha FINEP</v>
          </cell>
          <cell r="I12">
            <v>0</v>
          </cell>
          <cell r="J12">
            <v>5784161.2699999996</v>
          </cell>
          <cell r="K12">
            <v>0</v>
          </cell>
          <cell r="L12" t="str">
            <v>P1</v>
          </cell>
          <cell r="M12" t="str">
            <v>Adiar</v>
          </cell>
          <cell r="N12" t="str">
            <v>contrapartida externa FINEP</v>
          </cell>
          <cell r="O12">
            <v>0</v>
          </cell>
          <cell r="P12" t="str">
            <v>Recurso FINEP. Enviado à DGA para prosseguimento em 03/08/2017. (Depende de providências relacionadas ao Proc. 01P-26427/2009). Existe previsão de Aditivos, que irão aumentar o valor contratado (valor contrato atual R$ 3.113.154,80 - já pago R$ 1.854.172,11) - Agendada inauguração para 06/10/2017. Contrato rescindido - tratando pendências relacionadas ao elevador e outras. Impacta na conclusão da obra - execução por outra empresa 01-P-7801/2015 (já tem pagamento previsto de R$ 100.000,00 com recurso alocado - FPG 01-09.01.01 - Projetos Especiais) - Estimativa em torno de R$ 500.000,00 incluindo o elevador - ainda será apurado para confirmar.</v>
          </cell>
          <cell r="Q12" t="str">
            <v>Proc. 01-P-07801/2015</v>
          </cell>
          <cell r="R12" t="str">
            <v>RE/CGU</v>
          </cell>
          <cell r="S12">
            <v>43215</v>
          </cell>
          <cell r="T12" t="str">
            <v>Conclusão da Obra da Biblioteca de Obras Raras da Unicamp - Termo Aditivo nº 04</v>
          </cell>
          <cell r="U12">
            <v>60455.45</v>
          </cell>
          <cell r="V12" t="str">
            <v>Proc. 01-P-02714/2012</v>
          </cell>
          <cell r="W12" t="str">
            <v>Reitoria</v>
          </cell>
          <cell r="X12">
            <v>43053</v>
          </cell>
          <cell r="Y12" t="str">
            <v>Execução da obra da Biblioteca de Obras Raras (BORA) - Complementação</v>
          </cell>
          <cell r="Z12">
            <v>166103.74</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C13" t="str">
            <v>01-P-25896/2010 e 01-P-28216/2106</v>
          </cell>
          <cell r="D13" t="str">
            <v>Reforma e Adequação de Sanitário da DAC e Ciclo Básico</v>
          </cell>
          <cell r="E13" t="str">
            <v>S</v>
          </cell>
          <cell r="F13">
            <v>161213.88</v>
          </cell>
          <cell r="G13">
            <v>100000</v>
          </cell>
          <cell r="H13" t="str">
            <v>DGA</v>
          </cell>
          <cell r="I13">
            <v>0</v>
          </cell>
          <cell r="J13">
            <v>100000</v>
          </cell>
          <cell r="K13">
            <v>0</v>
          </cell>
          <cell r="L13" t="str">
            <v>P2</v>
          </cell>
          <cell r="M13" t="str">
            <v>Adiar</v>
          </cell>
          <cell r="N13" t="str">
            <v>verificar condições dos sanitários. Valor total da obra R$ 161213,00. Diferença do valor pago com custeio</v>
          </cell>
          <cell r="O13">
            <v>0</v>
          </cell>
          <cell r="P13" t="str">
            <v>Em licitação. Proc. 01P-28216/2016 do mesmo assunto na AEPLAN em 19/06/17 em fase de pré licitação, aguardando definições. Solicita-se liberação de R$ 100.000,00 programados em 03/10/16, porém com o aumento do valor refrencial em R$ 61.213,88 a DAC informa que os mesmos serão complementados pela conta local.</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14">
          <cell r="C14" t="str">
            <v>Inf. GR/ECC s/nº</v>
          </cell>
          <cell r="D14" t="str">
            <v>Contrapartida Conv.-Proj. Públ.Apoio a Org.Produtiva de Mulheres Rurais da Diret. Políticas - MDA</v>
          </cell>
          <cell r="E14" t="str">
            <v>S</v>
          </cell>
          <cell r="F14">
            <v>5040</v>
          </cell>
          <cell r="G14">
            <v>5544</v>
          </cell>
          <cell r="H14" t="str">
            <v>AEPLAN</v>
          </cell>
          <cell r="I14">
            <v>0</v>
          </cell>
          <cell r="J14">
            <v>5544</v>
          </cell>
          <cell r="K14">
            <v>0</v>
          </cell>
          <cell r="L14" t="str">
            <v>Adiar</v>
          </cell>
          <cell r="M14" t="str">
            <v>Adiar</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row>
        <row r="15">
          <cell r="C15" t="str">
            <v>Of. AC/SIARQ 031/2011</v>
          </cell>
          <cell r="D15" t="str">
            <v>Aq. serv. e equip. - Nova Sede do Arquivo Central SIARQ</v>
          </cell>
          <cell r="E15" t="str">
            <v>S</v>
          </cell>
          <cell r="F15">
            <v>566312.07999999996</v>
          </cell>
          <cell r="G15">
            <v>7500848.1600000001</v>
          </cell>
          <cell r="H15" t="str">
            <v>Unidade</v>
          </cell>
          <cell r="I15">
            <v>0</v>
          </cell>
          <cell r="J15">
            <v>7500848.1600000001</v>
          </cell>
          <cell r="K15">
            <v>0</v>
          </cell>
          <cell r="L15" t="str">
            <v>Adiar</v>
          </cell>
          <cell r="M15" t="str">
            <v>Adiar</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row>
        <row r="16">
          <cell r="C16" t="str">
            <v>01-P-02926/2012</v>
          </cell>
          <cell r="D16" t="str">
            <v>Serv. Digitalização de Documentos Arquivados na COMVEST</v>
          </cell>
          <cell r="E16" t="str">
            <v>S</v>
          </cell>
          <cell r="F16">
            <v>36276.92</v>
          </cell>
          <cell r="G16">
            <v>39904.612000000001</v>
          </cell>
          <cell r="H16" t="str">
            <v>AEPLAN</v>
          </cell>
          <cell r="I16">
            <v>0</v>
          </cell>
          <cell r="J16">
            <v>39904.612000000001</v>
          </cell>
          <cell r="K16">
            <v>0</v>
          </cell>
          <cell r="L16" t="str">
            <v>Adiar</v>
          </cell>
          <cell r="M16" t="str">
            <v>Adiar</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row>
        <row r="17">
          <cell r="C17" t="str">
            <v>Of. DAC 003/2014</v>
          </cell>
          <cell r="D17" t="str">
            <v>Contratação de empresa para transformação de arquivo eletrônico em manual</v>
          </cell>
          <cell r="E17" t="str">
            <v>S</v>
          </cell>
          <cell r="F17">
            <v>16000</v>
          </cell>
          <cell r="G17">
            <v>17600</v>
          </cell>
          <cell r="H17" t="str">
            <v>AEPLAN</v>
          </cell>
          <cell r="I17">
            <v>0</v>
          </cell>
          <cell r="J17">
            <v>17600</v>
          </cell>
          <cell r="K17">
            <v>0</v>
          </cell>
          <cell r="L17" t="str">
            <v>Adiar</v>
          </cell>
          <cell r="M17" t="str">
            <v>Adiar</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row>
        <row r="18">
          <cell r="C18" t="str">
            <v>Of. AFPU 63,64,65,66, e 67/15</v>
          </cell>
          <cell r="D18" t="str">
            <v xml:space="preserve">Aquisição de mobiliário e equipamentos </v>
          </cell>
          <cell r="E18" t="str">
            <v>S</v>
          </cell>
          <cell r="F18">
            <v>36586.300000000003</v>
          </cell>
          <cell r="G18">
            <v>40244.930000000008</v>
          </cell>
          <cell r="H18" t="str">
            <v>AEPLAN</v>
          </cell>
          <cell r="I18">
            <v>0</v>
          </cell>
          <cell r="J18">
            <v>40244.930000000008</v>
          </cell>
          <cell r="K18">
            <v>0</v>
          </cell>
          <cell r="L18" t="str">
            <v>Adiar</v>
          </cell>
          <cell r="M18" t="str">
            <v>Adiar</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row>
        <row r="19">
          <cell r="C19" t="str">
            <v>01-P-04822/2015</v>
          </cell>
          <cell r="D19" t="str">
            <v>Serviços de apoio conceitual e metodológico para Planejamento Estratégico</v>
          </cell>
          <cell r="E19" t="str">
            <v>S</v>
          </cell>
          <cell r="F19">
            <v>24000</v>
          </cell>
          <cell r="G19">
            <v>26400.000000000004</v>
          </cell>
          <cell r="H19" t="str">
            <v>AEPLAN</v>
          </cell>
          <cell r="I19">
            <v>0</v>
          </cell>
          <cell r="J19">
            <v>26400.000000000004</v>
          </cell>
          <cell r="K19">
            <v>0</v>
          </cell>
          <cell r="L19" t="str">
            <v>Adiar</v>
          </cell>
          <cell r="M19" t="str">
            <v>Adiar</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row>
        <row r="20">
          <cell r="C20" t="str">
            <v>Of. Extecamp 019/2015</v>
          </cell>
          <cell r="D20" t="str">
            <v>Aquisição de mobiliário para a Extecamp</v>
          </cell>
          <cell r="E20" t="str">
            <v>S</v>
          </cell>
          <cell r="F20">
            <v>130151.74</v>
          </cell>
          <cell r="G20">
            <v>143166.91400000002</v>
          </cell>
          <cell r="H20" t="str">
            <v>AEPLAN</v>
          </cell>
          <cell r="I20">
            <v>2000</v>
          </cell>
          <cell r="J20">
            <v>2000</v>
          </cell>
          <cell r="K20">
            <v>0</v>
          </cell>
          <cell r="L20" t="str">
            <v>Adiar</v>
          </cell>
          <cell r="M20" t="str">
            <v>Adiar</v>
          </cell>
          <cell r="N20" t="str">
            <v>Já foi comprado com verba extra orçamentaria pela Extecamp. Ainda existe a necessidade de aquisição de parte dos móveis para uma expensão de estações de trabalho e aquisição de equipamento de multi midia.</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row>
        <row r="21">
          <cell r="C21" t="str">
            <v>Of. PG 247/2015</v>
          </cell>
          <cell r="D21" t="str">
            <v>Aquisição de equipamento GROUP500 para PG</v>
          </cell>
          <cell r="E21" t="str">
            <v>S</v>
          </cell>
          <cell r="F21">
            <v>50850</v>
          </cell>
          <cell r="G21">
            <v>55935.000000000007</v>
          </cell>
          <cell r="H21" t="str">
            <v>AEPLAN</v>
          </cell>
          <cell r="I21">
            <v>0</v>
          </cell>
          <cell r="J21">
            <v>55935.000000000007</v>
          </cell>
          <cell r="K21">
            <v>0</v>
          </cell>
          <cell r="L21" t="str">
            <v>Adiar</v>
          </cell>
          <cell r="M21" t="str">
            <v>Adiar</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row>
        <row r="22">
          <cell r="C22" t="str">
            <v>01-P-26859/2014</v>
          </cell>
          <cell r="D22" t="str">
            <v>Climatização de salas da DEDIC</v>
          </cell>
          <cell r="E22" t="str">
            <v>S</v>
          </cell>
          <cell r="F22">
            <v>251660.5</v>
          </cell>
          <cell r="G22">
            <v>276826.55000000005</v>
          </cell>
          <cell r="H22" t="str">
            <v>AEPLAN</v>
          </cell>
          <cell r="I22">
            <v>0</v>
          </cell>
          <cell r="J22">
            <v>276826.55000000005</v>
          </cell>
          <cell r="K22">
            <v>0</v>
          </cell>
          <cell r="L22" t="str">
            <v>Adiar</v>
          </cell>
          <cell r="M22" t="str">
            <v>Adiar</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row>
        <row r="23">
          <cell r="C23" t="str">
            <v>Inf. DLIE 007/2015</v>
          </cell>
          <cell r="D23" t="str">
            <v xml:space="preserve">Instalação de Rede Sem Fio nas Salas de Aulas do CB I e CB II </v>
          </cell>
          <cell r="E23" t="str">
            <v>S</v>
          </cell>
          <cell r="F23">
            <v>106562.58</v>
          </cell>
          <cell r="G23">
            <v>117218.83800000002</v>
          </cell>
          <cell r="H23" t="str">
            <v>AEPLAN</v>
          </cell>
          <cell r="I23">
            <v>200000</v>
          </cell>
          <cell r="J23">
            <v>200000</v>
          </cell>
          <cell r="K23">
            <v>0</v>
          </cell>
          <cell r="L23" t="str">
            <v>Adiar</v>
          </cell>
          <cell r="M23" t="str">
            <v>Adiar</v>
          </cell>
          <cell r="N23" t="str">
            <v>Prioridade da PRG considerando o impacto</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row>
        <row r="24">
          <cell r="C24" t="str">
            <v>01-P-02745/2016</v>
          </cell>
          <cell r="D24" t="str">
            <v>Instalação de Cabeamento de Dados do Novo Prédio do NEPP</v>
          </cell>
          <cell r="E24" t="str">
            <v>S</v>
          </cell>
          <cell r="F24">
            <v>74849.22</v>
          </cell>
          <cell r="G24">
            <v>22000</v>
          </cell>
          <cell r="H24" t="str">
            <v>DGA</v>
          </cell>
          <cell r="I24">
            <v>0</v>
          </cell>
          <cell r="J24">
            <v>22000</v>
          </cell>
          <cell r="K24">
            <v>0</v>
          </cell>
          <cell r="L24" t="str">
            <v>Adiar</v>
          </cell>
          <cell r="M24" t="str">
            <v>Adiar</v>
          </cell>
          <cell r="N24" t="str">
            <v>Este processo depende da conclusão de outro contrato - Processo 2212/2013. - Obra paralisada - SEM PREVISÃO DE CONCLUSÃO .</v>
          </cell>
          <cell r="O24">
            <v>0</v>
          </cell>
          <cell r="P24" t="str">
            <v>Valor correto - R$ 22.000,00 (valor da homologação da licitação)</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row>
        <row r="25">
          <cell r="C25" t="str">
            <v>01-P-03166/2012</v>
          </cell>
          <cell r="D25" t="str">
            <v>Desenvolvimento de projetos executivos</v>
          </cell>
          <cell r="E25" t="str">
            <v>S</v>
          </cell>
          <cell r="F25">
            <v>139144.84</v>
          </cell>
          <cell r="G25">
            <v>153059.32400000002</v>
          </cell>
          <cell r="H25" t="str">
            <v>AEPLAN</v>
          </cell>
          <cell r="I25">
            <v>0</v>
          </cell>
          <cell r="J25">
            <v>153059.32400000002</v>
          </cell>
          <cell r="K25">
            <v>0</v>
          </cell>
          <cell r="L25" t="str">
            <v>Adiar</v>
          </cell>
          <cell r="M25" t="str">
            <v>Adiar</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row>
        <row r="26">
          <cell r="C26" t="str">
            <v>05-P-27139/2016</v>
          </cell>
          <cell r="D26" t="str">
            <v>Desenvolvimento de projeto para nova moradia estudantil da Unicamp</v>
          </cell>
          <cell r="E26" t="str">
            <v>S</v>
          </cell>
          <cell r="F26">
            <v>200657.33</v>
          </cell>
          <cell r="G26">
            <v>220723.06299999999</v>
          </cell>
          <cell r="H26" t="str">
            <v>AEPLAN</v>
          </cell>
          <cell r="I26">
            <v>0</v>
          </cell>
          <cell r="J26">
            <v>220723.06299999999</v>
          </cell>
          <cell r="K26">
            <v>0</v>
          </cell>
          <cell r="L26" t="str">
            <v>Adiar</v>
          </cell>
          <cell r="M26" t="str">
            <v>Adiar</v>
          </cell>
          <cell r="N26">
            <v>0</v>
          </cell>
          <cell r="O26">
            <v>0</v>
          </cell>
          <cell r="P26">
            <v>0</v>
          </cell>
          <cell r="Q26" t="str">
            <v>Proc. 05-P-27139/2016</v>
          </cell>
          <cell r="R26" t="str">
            <v>RE/Moradia</v>
          </cell>
          <cell r="S26">
            <v>42817</v>
          </cell>
          <cell r="T26" t="str">
            <v>Desenvolvimento de projeto para nova moradia estudantil da Unicamp - Programação</v>
          </cell>
          <cell r="U26">
            <v>200657.33</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row>
        <row r="27">
          <cell r="C27" t="str">
            <v>Of. DAC 022/2017</v>
          </cell>
          <cell r="D27" t="str">
            <v>Aquisição de móveis para a equipe de TI da DAC</v>
          </cell>
          <cell r="E27" t="str">
            <v>S</v>
          </cell>
          <cell r="F27">
            <v>215311.1</v>
          </cell>
          <cell r="G27">
            <v>236842.21000000002</v>
          </cell>
          <cell r="H27" t="str">
            <v>AEPLAN</v>
          </cell>
          <cell r="I27">
            <v>0</v>
          </cell>
          <cell r="J27">
            <v>236842.21000000002</v>
          </cell>
          <cell r="K27">
            <v>0</v>
          </cell>
          <cell r="L27" t="str">
            <v>Adiar</v>
          </cell>
          <cell r="M27" t="str">
            <v>Adiar</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row>
        <row r="28">
          <cell r="C28" t="str">
            <v>01-P-18463/2015</v>
          </cell>
          <cell r="D28" t="str">
            <v xml:space="preserve">Construção de entreposto p/residuos perigosos - CGU/Grupo Gestor de Residuos </v>
          </cell>
          <cell r="E28" t="str">
            <v>S</v>
          </cell>
          <cell r="F28">
            <v>4500000</v>
          </cell>
          <cell r="G28">
            <v>4500000</v>
          </cell>
          <cell r="H28" t="str">
            <v>CPO</v>
          </cell>
          <cell r="I28">
            <v>0</v>
          </cell>
          <cell r="J28">
            <v>4500000</v>
          </cell>
          <cell r="K28">
            <v>0</v>
          </cell>
          <cell r="L28" t="str">
            <v>Adiar</v>
          </cell>
          <cell r="M28" t="str">
            <v>Adiar</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row>
        <row r="29">
          <cell r="C29" t="str">
            <v>01-P-12639/2016 e 01-P-3900/2008</v>
          </cell>
          <cell r="D29" t="str">
            <v>Conclusão da Reforma do Antigo Barracão da Marcenaria</v>
          </cell>
          <cell r="E29" t="str">
            <v>S</v>
          </cell>
          <cell r="F29">
            <v>2657460.0099999998</v>
          </cell>
          <cell r="G29">
            <v>2774106</v>
          </cell>
          <cell r="H29" t="str">
            <v>DGA</v>
          </cell>
          <cell r="I29">
            <v>0</v>
          </cell>
          <cell r="J29">
            <v>2774106</v>
          </cell>
          <cell r="K29">
            <v>0</v>
          </cell>
          <cell r="L29" t="str">
            <v>Adiar</v>
          </cell>
          <cell r="M29" t="str">
            <v>Adiar</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row>
        <row r="30">
          <cell r="C30" t="str">
            <v>01-P-09573/2013</v>
          </cell>
          <cell r="D30" t="str">
            <v>Serviço de execução piso da Reforma EA2 - PRG</v>
          </cell>
          <cell r="E30" t="str">
            <v>S</v>
          </cell>
          <cell r="F30">
            <v>40384.28</v>
          </cell>
          <cell r="G30">
            <v>58557.205999999998</v>
          </cell>
          <cell r="H30" t="str">
            <v>AEPLAN</v>
          </cell>
          <cell r="I30">
            <v>200000</v>
          </cell>
          <cell r="J30">
            <v>200000</v>
          </cell>
          <cell r="K30">
            <v>0</v>
          </cell>
          <cell r="L30" t="str">
            <v>Adiar</v>
          </cell>
          <cell r="M30" t="str">
            <v>Adiar</v>
          </cell>
          <cell r="N30">
            <v>0</v>
          </cell>
          <cell r="O30" t="str">
            <v>Com rede instalada e mobiliário (sala tipo Consu)</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row>
        <row r="31">
          <cell r="C31" t="str">
            <v>01-P-16030/2016</v>
          </cell>
          <cell r="D31" t="str">
            <v>Construção de mini quadra esportiva no PRODECAD</v>
          </cell>
          <cell r="E31" t="str">
            <v>S</v>
          </cell>
          <cell r="F31">
            <v>647613.96</v>
          </cell>
          <cell r="G31">
            <v>647613</v>
          </cell>
          <cell r="H31" t="str">
            <v>DGA</v>
          </cell>
          <cell r="I31">
            <v>0</v>
          </cell>
          <cell r="J31">
            <v>647613</v>
          </cell>
          <cell r="K31">
            <v>0</v>
          </cell>
          <cell r="L31" t="str">
            <v>Adiar</v>
          </cell>
          <cell r="M31" t="str">
            <v>Adiar</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row>
        <row r="32">
          <cell r="C32" t="str">
            <v>01-P-08009/2014 e 01-P-19148/2010</v>
          </cell>
          <cell r="D32" t="str">
            <v xml:space="preserve">Const. Área de 600 m² - Ampliação Àrea Útil de Laboratórios - RE/CBMEG </v>
          </cell>
          <cell r="E32" t="str">
            <v>S</v>
          </cell>
          <cell r="F32">
            <v>2000000</v>
          </cell>
          <cell r="G32">
            <v>3789653.47</v>
          </cell>
          <cell r="H32" t="str">
            <v>CPO</v>
          </cell>
          <cell r="I32">
            <v>0</v>
          </cell>
          <cell r="J32">
            <v>3789653.47</v>
          </cell>
          <cell r="K32">
            <v>0</v>
          </cell>
          <cell r="L32" t="str">
            <v>Adiar</v>
          </cell>
          <cell r="M32" t="str">
            <v>Adiar</v>
          </cell>
          <cell r="N32">
            <v>0</v>
          </cell>
          <cell r="O32">
            <v>0</v>
          </cell>
          <cell r="P32" t="str">
            <v>Junto desta contratação deverá constar a execução da obra para o elevador do prédio tratado no processo 01-P-15878/2012.</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row>
        <row r="33">
          <cell r="C33" t="str">
            <v>01-P-02707/2011</v>
          </cell>
          <cell r="D33" t="str">
            <v xml:space="preserve">Reformas no Ginásio Multidisciplinar da Unicamp </v>
          </cell>
          <cell r="E33" t="str">
            <v>S</v>
          </cell>
          <cell r="F33">
            <v>88618.6</v>
          </cell>
          <cell r="G33">
            <v>115204.18000000001</v>
          </cell>
          <cell r="H33" t="str">
            <v>AEPLAN</v>
          </cell>
          <cell r="I33">
            <v>600000</v>
          </cell>
          <cell r="J33">
            <v>600000</v>
          </cell>
          <cell r="K33">
            <v>0</v>
          </cell>
          <cell r="L33" t="str">
            <v>Adiar</v>
          </cell>
          <cell r="M33" t="str">
            <v>Adiar</v>
          </cell>
          <cell r="N33" t="str">
            <v>O valor indicado no campo "valor estimado" não corresponde a nenhuma etapa tratada neste processo. O processo 2707/2011 prosseguiu com a solicitação de contratação do projeto de Reforma Sanitários (fase 3)  e deu origem a um novo processo 03335/2016 referente a contratação do projeto ao R$ 19.370,00 que inclusive está em andamento com a empresa contratada.</v>
          </cell>
          <cell r="O33" t="str">
            <v>A fase 3 do Planejamento e Reforma do GMU tem duas fases "A" e "B". O custo da obra fase "A" está estimado em R$ 600.000,00 existe a programação orçamentária pela AEPLAN no processo 01-P-2707/201 datada de 15/04/2015 que não está aparecendo nesses levantamentos. A fase "B" estimada em R$ 2.440.000,00 está sendo tratada no processo 17296/2016 nesse processo (está na Preac - 21/06/17) consta manifestação desta Diretoria para que o saldo indicado pela AEPLAN fosse revertido para atender o processo de reforma elétrica na íntegra que tem alta prioridade em função dos riscos elencados no processo 01-P-29342/2014</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row>
        <row r="34">
          <cell r="C34" t="str">
            <v>01-P-17725/2012</v>
          </cell>
          <cell r="D34" t="str">
            <v xml:space="preserve">Contratação Empresa para pintura externa do Ciclo Básico II </v>
          </cell>
          <cell r="E34" t="str">
            <v>S</v>
          </cell>
          <cell r="F34">
            <v>82500</v>
          </cell>
          <cell r="G34">
            <v>107250</v>
          </cell>
          <cell r="H34" t="str">
            <v>AEPLAN</v>
          </cell>
          <cell r="I34">
            <v>0</v>
          </cell>
          <cell r="J34">
            <v>107250</v>
          </cell>
          <cell r="K34">
            <v>0</v>
          </cell>
          <cell r="L34" t="str">
            <v>Adiar</v>
          </cell>
          <cell r="M34" t="str">
            <v>Adiar</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row>
        <row r="35">
          <cell r="C35" t="str">
            <v>01-P-28219/2015 e 01-P-10321/2017</v>
          </cell>
          <cell r="D35" t="str">
            <v>Reforma de ambiente para funcionários terceirizados</v>
          </cell>
          <cell r="E35" t="str">
            <v>S</v>
          </cell>
          <cell r="F35">
            <v>147230.82999999999</v>
          </cell>
          <cell r="G35">
            <v>191400.079</v>
          </cell>
          <cell r="H35" t="str">
            <v>AEPLAN</v>
          </cell>
          <cell r="I35">
            <v>0</v>
          </cell>
          <cell r="J35">
            <v>191400.079</v>
          </cell>
          <cell r="K35">
            <v>0</v>
          </cell>
          <cell r="L35" t="str">
            <v>Adiar</v>
          </cell>
          <cell r="M35" t="str">
            <v>Adiar</v>
          </cell>
          <cell r="N35">
            <v>0</v>
          </cell>
          <cell r="O35">
            <v>0</v>
          </cell>
          <cell r="P35">
            <v>0</v>
          </cell>
          <cell r="Q35" t="str">
            <v>Proc. 01-P-10321/2017</v>
          </cell>
          <cell r="R35" t="str">
            <v>DGA</v>
          </cell>
          <cell r="S35" t="str">
            <v>17/10/17</v>
          </cell>
          <cell r="T35" t="str">
            <v>Reforma de ambiente para funcionários terceirizados (licitado e suplementado)</v>
          </cell>
          <cell r="U35">
            <v>79900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row>
        <row r="36">
          <cell r="C36" t="str">
            <v>01-P-31635/2015</v>
          </cell>
          <cell r="D36" t="str">
            <v>Construção de sanitários/vestuários para adultos na Dedic/Maternal</v>
          </cell>
          <cell r="E36" t="str">
            <v>S</v>
          </cell>
          <cell r="F36">
            <v>51900.33</v>
          </cell>
          <cell r="G36">
            <v>122451.17</v>
          </cell>
          <cell r="H36" t="str">
            <v>AEPLAN</v>
          </cell>
          <cell r="I36">
            <v>0</v>
          </cell>
          <cell r="J36">
            <v>122451.17</v>
          </cell>
          <cell r="K36">
            <v>0</v>
          </cell>
          <cell r="L36" t="str">
            <v>Adiar</v>
          </cell>
          <cell r="M36" t="str">
            <v>Adiar</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row>
        <row r="37">
          <cell r="C37" t="str">
            <v>01-P-18188/2014</v>
          </cell>
          <cell r="D37" t="str">
            <v>Reforma do espaço administrativo do CDC</v>
          </cell>
          <cell r="E37" t="str">
            <v>S</v>
          </cell>
          <cell r="F37">
            <v>32000</v>
          </cell>
          <cell r="G37">
            <v>41600</v>
          </cell>
          <cell r="H37" t="str">
            <v>AEPLAN</v>
          </cell>
          <cell r="I37">
            <v>0</v>
          </cell>
          <cell r="J37">
            <v>41600</v>
          </cell>
          <cell r="K37">
            <v>0</v>
          </cell>
          <cell r="L37" t="str">
            <v>adiar</v>
          </cell>
          <cell r="M37" t="str">
            <v>Adiar</v>
          </cell>
          <cell r="N37" t="str">
            <v>Esse processo trata da reforma administrativa da PREAC e não da CDC</v>
          </cell>
          <cell r="O37" t="str">
            <v xml:space="preserve">A certificação da PREAC teve  como base a revisão dos processos de trabalho e consequente necessidade de adequação dos espaços de trabalho para acolher a nova estrutura organizacional. Dessa forma a reforma do prédio da Pró reitoria é de fundamental </v>
          </cell>
          <cell r="P37">
            <v>0</v>
          </cell>
          <cell r="Q37" t="str">
            <v>Proc. 01-P-18188/2014</v>
          </cell>
          <cell r="R37" t="str">
            <v>Reitoria</v>
          </cell>
          <cell r="S37">
            <v>42753</v>
          </cell>
          <cell r="T37" t="str">
            <v xml:space="preserve">Reforma do espaço administrativo do CDC - Programação </v>
          </cell>
          <cell r="U37">
            <v>32000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row>
        <row r="38">
          <cell r="C38" t="str">
            <v>01-P-04000/2017</v>
          </cell>
          <cell r="D38" t="str">
            <v>Sondagem de solo da mini quadra esportiva do PRODECAD</v>
          </cell>
          <cell r="E38" t="str">
            <v>S</v>
          </cell>
          <cell r="F38">
            <v>11396.6</v>
          </cell>
          <cell r="G38">
            <v>14815.580000000002</v>
          </cell>
          <cell r="H38" t="str">
            <v>AEPLAN</v>
          </cell>
          <cell r="I38">
            <v>0</v>
          </cell>
          <cell r="J38">
            <v>14815.580000000002</v>
          </cell>
          <cell r="K38">
            <v>0</v>
          </cell>
          <cell r="L38" t="str">
            <v>Adiar</v>
          </cell>
          <cell r="M38" t="str">
            <v>Adiar</v>
          </cell>
          <cell r="N38">
            <v>0</v>
          </cell>
          <cell r="O38">
            <v>0</v>
          </cell>
          <cell r="P38" t="str">
            <v>Em licitação.</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row>
        <row r="39">
          <cell r="C39" t="str">
            <v>01-P- 9920/2016</v>
          </cell>
          <cell r="D39" t="str">
            <v>Estudo de impacto ambiental - Quadra 42 (PIDS)</v>
          </cell>
          <cell r="E39" t="str">
            <v>N</v>
          </cell>
          <cell r="F39">
            <v>92412.5</v>
          </cell>
          <cell r="G39">
            <v>92412.5</v>
          </cell>
          <cell r="H39" t="str">
            <v>DGA</v>
          </cell>
          <cell r="I39">
            <v>0</v>
          </cell>
          <cell r="J39">
            <v>92412.5</v>
          </cell>
          <cell r="K39">
            <v>0</v>
          </cell>
          <cell r="L39" t="str">
            <v>Adiar</v>
          </cell>
          <cell r="M39" t="str">
            <v>Adiar</v>
          </cell>
          <cell r="N39" t="str">
            <v>verificar se é cotuca</v>
          </cell>
          <cell r="O39">
            <v>0</v>
          </cell>
          <cell r="P39" t="str">
            <v>Em licitação. Recurso PIDS.</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row>
        <row r="40">
          <cell r="C40" t="str">
            <v>01-P-21009/2015</v>
          </cell>
          <cell r="D40" t="str">
            <v>Ampliação do CECI - Berçario</v>
          </cell>
          <cell r="E40" t="str">
            <v>N</v>
          </cell>
          <cell r="F40">
            <v>4613108.46</v>
          </cell>
          <cell r="G40">
            <v>4613108</v>
          </cell>
          <cell r="H40" t="str">
            <v>DGA</v>
          </cell>
          <cell r="I40">
            <v>0</v>
          </cell>
          <cell r="J40">
            <v>4613108</v>
          </cell>
          <cell r="K40">
            <v>0</v>
          </cell>
          <cell r="L40" t="str">
            <v>Adiar</v>
          </cell>
          <cell r="M40" t="str">
            <v>Adiar</v>
          </cell>
          <cell r="N40">
            <v>0</v>
          </cell>
          <cell r="O40">
            <v>0</v>
          </cell>
          <cell r="P40" t="str">
            <v>Aumento de números de vagas.</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row>
        <row r="41">
          <cell r="C41" t="str">
            <v>01-P-25894/2015 e 01-P-8001/2014</v>
          </cell>
          <cell r="D41" t="str">
            <v>Reforma e adequação da Coordenadoria de Assuntos Comunitários</v>
          </cell>
          <cell r="E41" t="str">
            <v>N</v>
          </cell>
          <cell r="F41">
            <v>334554.53999999998</v>
          </cell>
          <cell r="G41">
            <v>334554.53999999998</v>
          </cell>
          <cell r="H41" t="str">
            <v>AEPLAN</v>
          </cell>
          <cell r="I41">
            <v>147894</v>
          </cell>
          <cell r="J41">
            <v>147894</v>
          </cell>
          <cell r="K41">
            <v>0</v>
          </cell>
          <cell r="L41" t="str">
            <v>Adiar</v>
          </cell>
          <cell r="M41" t="str">
            <v>P2</v>
          </cell>
          <cell r="N41" t="str">
            <v>O recurso está na conta local 4641 - PLANES (Preac/CAC)</v>
          </cell>
          <cell r="O41" t="str">
            <v>A equipe foi deslocada para um espaço provisório em função da falta de condições de trabalho. Ocorre que no espaço provisório não há espaço suficiente e nem infra estrutura adequada para que se possa desenvolver as atividades da área.</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row>
        <row r="42">
          <cell r="C42" t="str">
            <v>01-P-29342/2014</v>
          </cell>
          <cell r="D42" t="str">
            <v>Reforma e Adequações do Centro de Convenções e Ginásio Multidisciplinar</v>
          </cell>
          <cell r="E42" t="str">
            <v>N</v>
          </cell>
          <cell r="F42">
            <v>5724837.3300000001</v>
          </cell>
          <cell r="G42">
            <v>5724837.3300000001</v>
          </cell>
          <cell r="H42" t="str">
            <v>AEPLAN</v>
          </cell>
          <cell r="I42">
            <v>0</v>
          </cell>
          <cell r="J42">
            <v>5724837.3300000001</v>
          </cell>
          <cell r="K42">
            <v>0</v>
          </cell>
          <cell r="L42" t="str">
            <v>Adiar</v>
          </cell>
          <cell r="M42" t="str">
            <v>P1</v>
          </cell>
          <cell r="N42" t="str">
            <v>O "projeto" de Reforma Elétrica já está em andamento. Integra o contrato guarda-chuva da CPO ao custo de R$  171.933,37 (processo 01-P-09468/2017). Finalizado o projeto será necessário instaurar licitação para contratar a execução do projeto. O projeto tem previsão de finalização para janeiro 2.018.</v>
          </cell>
          <cell r="O42" t="str">
            <v xml:space="preserve">Consta do processo 29342/2014 (está na PRDU - 06/09/17) informação CDC nº  31/2017 justificando a priorização da contratação na íntegra atendendo aos parâmetros iniciais da PRDU. No entanto é de grande relevância a execução desta obra por impactar diretamente na segurança das centenas de pessoas que utilizam daquele espaço diariamente, uma vez que já houve dois princípios de incêndio. Além disso, é uma exigencia do corpo de bombeiros para a obtenção do AVCB (Auto de Vistoria do corpo de Bombeiros). </v>
          </cell>
          <cell r="P42" t="str">
            <v>Aberto processo para contratação de projetos 01-P-09468/2017. Risco de segurança, já teve princípio de incêndio no local. Reforma para adequação do sistema elétrico.</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t="str">
            <v>Proc. 01-P-29342/2014</v>
          </cell>
          <cell r="BA42" t="str">
            <v>CDC</v>
          </cell>
          <cell r="BB42">
            <v>42825</v>
          </cell>
          <cell r="BC42" t="str">
            <v>Projeto da reforma do sistema elétrico do Centro de Convenções - suplem</v>
          </cell>
          <cell r="BD42">
            <v>125036.74</v>
          </cell>
          <cell r="BE42">
            <v>0</v>
          </cell>
          <cell r="BF42">
            <v>0</v>
          </cell>
          <cell r="BG42">
            <v>0</v>
          </cell>
          <cell r="BH42">
            <v>0</v>
          </cell>
          <cell r="BI42">
            <v>0</v>
          </cell>
        </row>
        <row r="43">
          <cell r="C43" t="str">
            <v>01-P-00857/2015</v>
          </cell>
          <cell r="D43" t="str">
            <v>Centro de Vivência do Idoso</v>
          </cell>
          <cell r="E43" t="str">
            <v>N</v>
          </cell>
          <cell r="F43">
            <v>9628006.2899999991</v>
          </cell>
          <cell r="G43">
            <v>9628006.2899999991</v>
          </cell>
          <cell r="H43" t="str">
            <v>AEPLAN</v>
          </cell>
          <cell r="I43">
            <v>0</v>
          </cell>
          <cell r="J43">
            <v>9628006.2899999991</v>
          </cell>
          <cell r="K43">
            <v>0</v>
          </cell>
          <cell r="L43" t="str">
            <v>Adiar</v>
          </cell>
          <cell r="M43" t="str">
            <v>Adiar</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row>
        <row r="44">
          <cell r="C44" t="str">
            <v>01-P-31983/2015</v>
          </cell>
          <cell r="D44" t="str">
            <v>Obra do Centro Paulista de Pesquisa em Bioenergia</v>
          </cell>
          <cell r="E44" t="str">
            <v>N</v>
          </cell>
          <cell r="F44">
            <v>8205757.9800000004</v>
          </cell>
          <cell r="G44">
            <v>10215704</v>
          </cell>
          <cell r="H44" t="str">
            <v>DGA</v>
          </cell>
          <cell r="I44">
            <v>0</v>
          </cell>
          <cell r="J44">
            <v>10215704</v>
          </cell>
          <cell r="K44">
            <v>0</v>
          </cell>
          <cell r="L44" t="str">
            <v>Adiar</v>
          </cell>
          <cell r="M44" t="str">
            <v>Adiar</v>
          </cell>
          <cell r="N44" t="str">
            <v>Não é FINEP</v>
          </cell>
          <cell r="O44">
            <v>0</v>
          </cell>
          <cell r="P44" t="str">
            <v>Tem recurso FINEP?</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row>
        <row r="45">
          <cell r="C45" t="str">
            <v>01-P-17846/2011</v>
          </cell>
          <cell r="D45" t="str">
            <v xml:space="preserve">Obra Interligação e Acessibil. dos Prédios da Reitoria III e IV </v>
          </cell>
          <cell r="E45" t="str">
            <v>S</v>
          </cell>
          <cell r="F45">
            <v>613441.99</v>
          </cell>
          <cell r="G45">
            <v>889490.88549999997</v>
          </cell>
          <cell r="H45" t="str">
            <v>AEPLAN</v>
          </cell>
          <cell r="I45">
            <v>0</v>
          </cell>
          <cell r="J45">
            <v>889490.88549999997</v>
          </cell>
          <cell r="K45">
            <v>0</v>
          </cell>
          <cell r="L45" t="str">
            <v>acessibilidade</v>
          </cell>
          <cell r="M45" t="str">
            <v>acessibilidade</v>
          </cell>
          <cell r="N45" t="str">
            <v>Os itens serão estudados/merecem atenção específica (ver TAC)</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row>
        <row r="46">
          <cell r="C46" t="str">
            <v>01-P-15979/2014</v>
          </cell>
          <cell r="D46" t="str">
            <v>Obra Núcleo de Acessibilidade e Reforma dos Sanitários do CEL</v>
          </cell>
          <cell r="E46" t="str">
            <v>S</v>
          </cell>
          <cell r="F46">
            <v>352618.84</v>
          </cell>
          <cell r="G46">
            <v>511297.31800000003</v>
          </cell>
          <cell r="H46" t="str">
            <v>AEPLAN</v>
          </cell>
          <cell r="I46">
            <v>0</v>
          </cell>
          <cell r="J46">
            <v>511297.31800000003</v>
          </cell>
          <cell r="K46">
            <v>0</v>
          </cell>
          <cell r="L46" t="str">
            <v>acessibilidade</v>
          </cell>
          <cell r="M46" t="str">
            <v>P2</v>
          </cell>
          <cell r="N46" t="str">
            <v>Os itens serão estudados/merecem atenção específica (ver TAC)</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row>
        <row r="47">
          <cell r="C47" t="str">
            <v>01-P-15979/2014</v>
          </cell>
          <cell r="D47" t="str">
            <v xml:space="preserve">Obra Núcleo de Acessibilidade e Reforma dos Sanitários do CEL </v>
          </cell>
          <cell r="E47" t="str">
            <v>S</v>
          </cell>
          <cell r="F47">
            <v>751325.45</v>
          </cell>
          <cell r="G47">
            <v>1089421.9024999999</v>
          </cell>
          <cell r="H47" t="str">
            <v>AEPLAN</v>
          </cell>
          <cell r="I47">
            <v>0</v>
          </cell>
          <cell r="J47">
            <v>1089421.9024999999</v>
          </cell>
          <cell r="K47">
            <v>0</v>
          </cell>
          <cell r="L47" t="str">
            <v>acessibilidade</v>
          </cell>
          <cell r="M47" t="str">
            <v>P2</v>
          </cell>
          <cell r="N47" t="str">
            <v>Os itens serão estudados/merecem atenção específica (ver TAC)</v>
          </cell>
          <cell r="O47">
            <v>0</v>
          </cell>
          <cell r="P47" t="str">
            <v>Não é mais prioridade para o CEL. Não iniciado.</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row>
        <row r="48">
          <cell r="C48" t="str">
            <v>01-P-15981/2014</v>
          </cell>
          <cell r="D48" t="str">
            <v>Execução da obra do Núcleo de Acessibilidade do Prédio V da Reitoria</v>
          </cell>
          <cell r="E48" t="str">
            <v>S</v>
          </cell>
          <cell r="F48">
            <v>749500</v>
          </cell>
          <cell r="G48">
            <v>1086775</v>
          </cell>
          <cell r="H48" t="str">
            <v>AEPLAN</v>
          </cell>
          <cell r="I48">
            <v>0</v>
          </cell>
          <cell r="J48">
            <v>1086775</v>
          </cell>
          <cell r="K48">
            <v>0</v>
          </cell>
          <cell r="L48" t="str">
            <v>acessibilidade</v>
          </cell>
          <cell r="M48" t="str">
            <v>acessibilidade</v>
          </cell>
          <cell r="N48" t="str">
            <v>Os itens serão estudados/merecem atenção específica (ver TAC)</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t="str">
            <v>Proc. 01-P-15981/2014</v>
          </cell>
          <cell r="BA48" t="str">
            <v>RE</v>
          </cell>
          <cell r="BB48">
            <v>42817</v>
          </cell>
          <cell r="BC48" t="str">
            <v>Execução da obra do Núcleo de Acessibilidade do Prédio V da Reitoria - Programação</v>
          </cell>
          <cell r="BD48">
            <v>749500</v>
          </cell>
          <cell r="BE48">
            <v>0</v>
          </cell>
          <cell r="BF48">
            <v>0</v>
          </cell>
          <cell r="BG48">
            <v>0</v>
          </cell>
          <cell r="BH48">
            <v>0</v>
          </cell>
          <cell r="BI48">
            <v>0</v>
          </cell>
        </row>
        <row r="49">
          <cell r="C49" t="str">
            <v>01-P-24374/2010</v>
          </cell>
          <cell r="D49" t="str">
            <v>Acessibilidade do Prédio do CONSU</v>
          </cell>
          <cell r="E49" t="str">
            <v>S</v>
          </cell>
          <cell r="F49">
            <v>1042794.2</v>
          </cell>
          <cell r="G49">
            <v>1512051.5899999999</v>
          </cell>
          <cell r="H49" t="str">
            <v>AEPLAN</v>
          </cell>
          <cell r="I49">
            <v>0</v>
          </cell>
          <cell r="J49">
            <v>1512051.5899999999</v>
          </cell>
          <cell r="K49">
            <v>0</v>
          </cell>
          <cell r="L49" t="str">
            <v>acessiblidade</v>
          </cell>
          <cell r="M49" t="str">
            <v>acessibilidade</v>
          </cell>
          <cell r="N49" t="str">
            <v>Os itens serão estudados/merecem atenção específica (ver TAC)</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row>
        <row r="50">
          <cell r="C50" t="str">
            <v>01-P-7825/2017</v>
          </cell>
          <cell r="D50" t="str">
            <v xml:space="preserve">Perfuração de Poços Profundos na Área de Ampliação do Campus Barão Geraldo </v>
          </cell>
          <cell r="E50">
            <v>0</v>
          </cell>
          <cell r="F50">
            <v>0</v>
          </cell>
          <cell r="G50">
            <v>200000</v>
          </cell>
          <cell r="H50" t="str">
            <v>Unidade</v>
          </cell>
          <cell r="I50">
            <v>0</v>
          </cell>
          <cell r="J50">
            <v>200000</v>
          </cell>
          <cell r="K50">
            <v>0</v>
          </cell>
          <cell r="L50">
            <v>0</v>
          </cell>
          <cell r="M50" t="str">
            <v>Adiar</v>
          </cell>
          <cell r="N50">
            <v>0</v>
          </cell>
          <cell r="O50">
            <v>0</v>
          </cell>
          <cell r="P50" t="str">
            <v>Início de projeto. Feito estudo geofísico Processo 01P-11549/2015 já concluído e pago.</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row>
        <row r="51">
          <cell r="C51" t="str">
            <v>01-P-14853/2017</v>
          </cell>
          <cell r="D51" t="str">
            <v>Refacção do Sistema de Impermeabilização do Prédio Ceci Parcial</v>
          </cell>
          <cell r="E51">
            <v>0</v>
          </cell>
          <cell r="F51">
            <v>0</v>
          </cell>
          <cell r="G51">
            <v>81785</v>
          </cell>
          <cell r="H51" t="str">
            <v>AEPLAN</v>
          </cell>
          <cell r="I51">
            <v>0</v>
          </cell>
          <cell r="J51">
            <v>81785</v>
          </cell>
          <cell r="K51">
            <v>0</v>
          </cell>
          <cell r="L51">
            <v>0</v>
          </cell>
          <cell r="M51" t="str">
            <v>Adiar</v>
          </cell>
          <cell r="N51">
            <v>0</v>
          </cell>
          <cell r="O51">
            <v>0</v>
          </cell>
          <cell r="P51" t="str">
            <v>Processo novo, inciando Projeto.</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row>
        <row r="52">
          <cell r="C52" t="str">
            <v>01-P-25736/2010</v>
          </cell>
          <cell r="D52" t="str">
            <v>Planejamento Infraestrutura e Urbanização Polo Pesquisa UNICAMP</v>
          </cell>
          <cell r="E52">
            <v>0</v>
          </cell>
          <cell r="F52">
            <v>0</v>
          </cell>
          <cell r="G52">
            <v>7200000</v>
          </cell>
          <cell r="H52" t="str">
            <v>CPO</v>
          </cell>
          <cell r="I52">
            <v>0</v>
          </cell>
          <cell r="J52">
            <v>7200000</v>
          </cell>
          <cell r="K52">
            <v>0</v>
          </cell>
          <cell r="L52">
            <v>0</v>
          </cell>
          <cell r="M52" t="str">
            <v>Adiar</v>
          </cell>
          <cell r="N52">
            <v>0</v>
          </cell>
          <cell r="O52">
            <v>0</v>
          </cell>
          <cell r="P52" t="str">
            <v>Novo Projeto encaminhado pela Unidade.</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row>
        <row r="53">
          <cell r="C53" t="str">
            <v>Ofício MC 026/2017</v>
          </cell>
          <cell r="D53" t="str">
            <v>Reforma da praça do Museu de Ciências</v>
          </cell>
          <cell r="E53">
            <v>0</v>
          </cell>
          <cell r="F53">
            <v>0</v>
          </cell>
          <cell r="G53">
            <v>268680</v>
          </cell>
          <cell r="H53" t="str">
            <v>Unidade</v>
          </cell>
          <cell r="I53">
            <v>125000</v>
          </cell>
          <cell r="J53">
            <v>125000</v>
          </cell>
          <cell r="K53">
            <v>0</v>
          </cell>
          <cell r="L53">
            <v>0</v>
          </cell>
          <cell r="M53" t="str">
            <v>Adiar</v>
          </cell>
          <cell r="N53" t="str">
            <v>Diante da restrição orçamentária o projeto foi revisto e compactado para caber um orçamento menor.</v>
          </cell>
          <cell r="O53" t="str">
            <v>Justificativa novo projeto apresentada em Of. 35/2017</v>
          </cell>
          <cell r="P53" t="str">
            <v>Novo Projeto encaminhado pela Unidade.</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row>
        <row r="54">
          <cell r="C54" t="str">
            <v>01-P-21928/2014 e 01-P-20209/2008</v>
          </cell>
          <cell r="D54" t="str">
            <v>Contratação de empresa para construção de torre fornecimento e instalação de elevador no CBII</v>
          </cell>
          <cell r="E54">
            <v>468480</v>
          </cell>
          <cell r="F54" t="str">
            <v>PRG</v>
          </cell>
          <cell r="G54">
            <v>468480</v>
          </cell>
          <cell r="H54" t="str">
            <v>PRG</v>
          </cell>
          <cell r="I54">
            <v>468480</v>
          </cell>
          <cell r="J54">
            <v>468480</v>
          </cell>
          <cell r="K54">
            <v>0</v>
          </cell>
          <cell r="L54" t="str">
            <v>acessiblidade</v>
          </cell>
          <cell r="M54" t="str">
            <v>P1</v>
          </cell>
          <cell r="N54" t="str">
            <v>Os itens serão estudados/merecem atenção específica (ver TAC)</v>
          </cell>
          <cell r="O54" t="str">
            <v>Segundo CPO, está no processo MPT 01-P-7570-2015. (ver TAC)</v>
          </cell>
          <cell r="P54" t="str">
            <v>Novo Projeto encaminhado pela Unidade.</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row>
        <row r="55">
          <cell r="C55" t="str">
            <v>01-P-16824/2012</v>
          </cell>
          <cell r="D55" t="str">
            <v>Planejamento Reforma do Estudio do GGTE</v>
          </cell>
          <cell r="E55">
            <v>468480</v>
          </cell>
          <cell r="F55" t="str">
            <v>PRG</v>
          </cell>
          <cell r="G55">
            <v>85719.86</v>
          </cell>
          <cell r="H55" t="str">
            <v>Unidade</v>
          </cell>
          <cell r="I55">
            <v>0</v>
          </cell>
          <cell r="J55">
            <v>85719.86</v>
          </cell>
          <cell r="K55">
            <v>0</v>
          </cell>
          <cell r="L55">
            <v>0</v>
          </cell>
          <cell r="M55">
            <v>0</v>
          </cell>
          <cell r="N55" t="str">
            <v>Novo processo enviado pela Unidade após reunião setorial</v>
          </cell>
          <cell r="O55">
            <v>0</v>
          </cell>
          <cell r="P55" t="str">
            <v>Novo Projeto encaminhado pela Unidade.</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row>
        <row r="56">
          <cell r="C56" t="str">
            <v>01-P-9992/2017</v>
          </cell>
          <cell r="D56" t="str">
            <v>Projeto de aumento de demanda de efluentes da Sobrapar em Tronco Coletor de Esgoto da UNICAMP</v>
          </cell>
          <cell r="E56">
            <v>0</v>
          </cell>
          <cell r="F56">
            <v>0</v>
          </cell>
          <cell r="G56">
            <v>0</v>
          </cell>
          <cell r="H56">
            <v>0</v>
          </cell>
          <cell r="I56">
            <v>0</v>
          </cell>
          <cell r="J56">
            <v>0</v>
          </cell>
          <cell r="K56">
            <v>0</v>
          </cell>
          <cell r="L56">
            <v>0</v>
          </cell>
          <cell r="M56">
            <v>0</v>
          </cell>
          <cell r="N56" t="str">
            <v>Novo processo enviado pela Unidade após reunião setorial</v>
          </cell>
          <cell r="O56" t="str">
            <v>Acordo Sanasa</v>
          </cell>
          <cell r="P56" t="str">
            <v>Projeto básico do traçado e pasta técnica para a contratação da obra elaborada pela DSIS, atualmente em fase de cotação de preços da obra junto ao mercado, aguardando orçamentos para encaminhamentos necessários. A SOBRAPAR tem interesse na obra e se compromete a participar dos custos</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row>
        <row r="57">
          <cell r="C57" t="str">
            <v>01-P-0658/2015</v>
          </cell>
          <cell r="D57" t="str">
            <v>Recuperação da sub adutora principal de abastecimento de água da UNICAMP</v>
          </cell>
          <cell r="E57">
            <v>0</v>
          </cell>
          <cell r="F57">
            <v>0</v>
          </cell>
          <cell r="G57">
            <v>2051505</v>
          </cell>
          <cell r="H57" t="str">
            <v>Unidade</v>
          </cell>
          <cell r="I57">
            <v>0</v>
          </cell>
          <cell r="J57">
            <v>2051505</v>
          </cell>
          <cell r="K57">
            <v>0</v>
          </cell>
          <cell r="L57">
            <v>0</v>
          </cell>
          <cell r="M57">
            <v>0</v>
          </cell>
          <cell r="N57" t="str">
            <v>Novo processo enviado pela Unidade após reunião setorial</v>
          </cell>
          <cell r="O57" t="str">
            <v>Acordo Sanasa</v>
          </cell>
          <cell r="P57" t="str">
            <v>Projeto estimado em R$ 25.750,00 e obra no valor R$ 2.025.755,00.  Após a elaboração do projeto a Universidade poderá pleitear a fundo perdido até 75% do valor da obra através da FEHIDRO</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row>
        <row r="58">
          <cell r="C58" t="str">
            <v>01-P-10150/2017</v>
          </cell>
          <cell r="D58" t="str">
            <v>Projeto Retrofit (elétrico, hidraulico e impermeabilização) da casa de bombas do reservatório teatro de arena</v>
          </cell>
          <cell r="E58">
            <v>0</v>
          </cell>
          <cell r="F58">
            <v>0</v>
          </cell>
          <cell r="G58">
            <v>545399.32999999996</v>
          </cell>
          <cell r="H58" t="str">
            <v>Unidade</v>
          </cell>
          <cell r="I58">
            <v>0</v>
          </cell>
          <cell r="J58">
            <v>545399.32999999996</v>
          </cell>
          <cell r="K58">
            <v>0</v>
          </cell>
          <cell r="L58">
            <v>0</v>
          </cell>
          <cell r="M58">
            <v>0</v>
          </cell>
          <cell r="N58" t="str">
            <v>Novo processo enviado pela Unidade após reunião setorial</v>
          </cell>
          <cell r="O58" t="str">
            <v>Acordo Sanasa</v>
          </cell>
          <cell r="P58" t="str">
            <v>Projeto estimado em R$ 26.633,33 e obra no valor R$ 518.766,00. O Retrofit possibilitará a redução do consumo de eneria elétrica em até 95%</v>
          </cell>
          <cell r="Q58" t="str">
            <v>Proc. 01-P-10150/2017</v>
          </cell>
          <cell r="R58" t="str">
            <v>Prefeitura</v>
          </cell>
          <cell r="S58">
            <v>43354</v>
          </cell>
          <cell r="T58" t="str">
            <v>Projeto Retrofit - Elétrico, Hidrául. Impermeabiliz. Casa de Bombas Reserv. Teatro de Arena - (Projeto) - Programação</v>
          </cell>
          <cell r="U58">
            <v>26633.33</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row>
        <row r="59">
          <cell r="C59" t="str">
            <v>01-P-9993/2017</v>
          </cell>
          <cell r="D59" t="str">
            <v>Projeto para a elaboração de rede de distribuição de água potável e incêndio do reservatório da triagem para os prédios da FCM 9 a 13</v>
          </cell>
          <cell r="E59">
            <v>0</v>
          </cell>
          <cell r="F59">
            <v>0</v>
          </cell>
          <cell r="G59">
            <v>0</v>
          </cell>
          <cell r="H59">
            <v>0</v>
          </cell>
          <cell r="I59">
            <v>0</v>
          </cell>
          <cell r="J59">
            <v>0</v>
          </cell>
          <cell r="K59">
            <v>0</v>
          </cell>
          <cell r="L59">
            <v>0</v>
          </cell>
          <cell r="M59">
            <v>0</v>
          </cell>
          <cell r="N59" t="str">
            <v>Novo processo enviado pela Unidade após reunião setorial</v>
          </cell>
          <cell r="O59" t="str">
            <v>Acordo Sanasa</v>
          </cell>
          <cell r="P59" t="str">
            <v>Ainda sem valor. Remodelação da rede de abastecimento de água para aumentar a reserva destinada ao CAISM. Processo na fila para elaboração de pasta técnica para contratação de projeto.</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row>
        <row r="60">
          <cell r="C60" t="str">
            <v>01-P-15132/2012</v>
          </cell>
          <cell r="D60" t="str">
            <v>Ampliação área médica - Entrada de água Sanasa</v>
          </cell>
          <cell r="E60">
            <v>0</v>
          </cell>
          <cell r="F60">
            <v>0</v>
          </cell>
          <cell r="G60">
            <v>820196.46</v>
          </cell>
          <cell r="H60" t="str">
            <v>Unidade</v>
          </cell>
          <cell r="I60">
            <v>0</v>
          </cell>
          <cell r="J60">
            <v>820196.46</v>
          </cell>
          <cell r="K60">
            <v>0</v>
          </cell>
          <cell r="L60">
            <v>0</v>
          </cell>
          <cell r="M60">
            <v>0</v>
          </cell>
          <cell r="N60" t="str">
            <v>Novo processo enviado pela Unidade após reunião setorial</v>
          </cell>
          <cell r="O60" t="str">
            <v>Acordo Sanasa</v>
          </cell>
          <cell r="P60" t="str">
            <v>Custo estimado R$ 820.196,46 e custo estimado para participação ETE R$ 1.413.577,20. Processo mantido na DSIS aguardando que as demandas das quadras 41 e 42 (COTUCA, bombeiros, entre outros) retornem as prioridades.</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row>
        <row r="61">
          <cell r="C61" t="str">
            <v>01-P-00143/2003</v>
          </cell>
          <cell r="D61" t="str">
            <v>Novas Instalações do CEL</v>
          </cell>
          <cell r="E61" t="str">
            <v>N</v>
          </cell>
          <cell r="F61">
            <v>1911543.77</v>
          </cell>
          <cell r="G61">
            <v>1911543.77</v>
          </cell>
          <cell r="H61" t="str">
            <v>CPO</v>
          </cell>
          <cell r="I61">
            <v>0</v>
          </cell>
          <cell r="J61">
            <v>1911543.77</v>
          </cell>
          <cell r="K61">
            <v>0</v>
          </cell>
          <cell r="L61" t="str">
            <v>P2</v>
          </cell>
          <cell r="M61" t="str">
            <v>P2</v>
          </cell>
          <cell r="N61" t="str">
            <v>ver se é remanescente de obra</v>
          </cell>
          <cell r="O61" t="str">
            <v>Obra inacadaba</v>
          </cell>
          <cell r="P61" t="str">
            <v>Priorizamos o término da construção, por se tratar de uma obra já iniciada e que corre o risco de ser perdida caso não haja continuidade. Além disso, ela resolveria os problemas de acessibilidade do CEL,  tornando a construção do núcleo praticamente desnecessária.</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row>
        <row r="62">
          <cell r="C62" t="str">
            <v>01-P-02451/2015</v>
          </cell>
          <cell r="D62" t="str">
            <v xml:space="preserve">Instalação Linha da Vida - FCM </v>
          </cell>
          <cell r="E62" t="str">
            <v>S</v>
          </cell>
          <cell r="F62">
            <v>288296.5</v>
          </cell>
          <cell r="G62">
            <v>418029.92499999999</v>
          </cell>
          <cell r="H62" t="str">
            <v>AEPLAN</v>
          </cell>
          <cell r="I62">
            <v>0</v>
          </cell>
          <cell r="J62">
            <v>418029.92499999999</v>
          </cell>
          <cell r="K62">
            <v>0</v>
          </cell>
          <cell r="L62" t="str">
            <v>P1</v>
          </cell>
          <cell r="M62" t="str">
            <v>P1</v>
          </cell>
          <cell r="N62" t="str">
            <v>segurança</v>
          </cell>
          <cell r="O62">
            <v>0</v>
          </cell>
          <cell r="P62" t="str">
            <v>Cabo de segurança, pré licitação. Está na DGA com os questionamentos prontamente atendidos pela FCM. Processo na AEPLAN em 19/06/17, em fase de pré licitação, aguardando definições. Recursos aprovados no Planes II programados em 03/02/15.</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row>
        <row r="63">
          <cell r="C63" t="str">
            <v>01-P-31134/2013, 01-P-29252/2010, 01-P-21379/2014</v>
          </cell>
          <cell r="D63" t="str">
            <v>Medicina Translacional (Esqueleto de prédio)</v>
          </cell>
          <cell r="E63" t="str">
            <v>N</v>
          </cell>
          <cell r="F63">
            <v>6081437.6200000001</v>
          </cell>
          <cell r="G63">
            <v>2860557</v>
          </cell>
          <cell r="H63" t="str">
            <v>AEPLAN</v>
          </cell>
          <cell r="I63">
            <v>0</v>
          </cell>
          <cell r="J63">
            <v>2860557</v>
          </cell>
          <cell r="K63">
            <v>0</v>
          </cell>
          <cell r="L63" t="str">
            <v>P1</v>
          </cell>
          <cell r="M63" t="str">
            <v>Não</v>
          </cell>
          <cell r="N63" t="str">
            <v>Valor total da obra R$ 6081437,62. Diferença do valor pago Recurso FINEP</v>
          </cell>
          <cell r="O63">
            <v>0</v>
          </cell>
          <cell r="P63" t="str">
            <v>Possui recurso FINEP - Processo foi rescindido pela UNICAMP devido ao não cumprimento do Contrato por conta da CONTRATADA. A documentação se encontra no Contratos/DGA, aguardando nova Licitação pois o certame expirou, enquanto a CPO está atualizando a Pasta Técnica. Estão aguardo posicionamento para retomada da obra.</v>
          </cell>
          <cell r="Q63">
            <v>0</v>
          </cell>
          <cell r="R63">
            <v>0</v>
          </cell>
          <cell r="S63">
            <v>0</v>
          </cell>
          <cell r="T63">
            <v>0</v>
          </cell>
          <cell r="U63">
            <v>0</v>
          </cell>
          <cell r="V63">
            <v>0</v>
          </cell>
          <cell r="W63">
            <v>0</v>
          </cell>
          <cell r="X63">
            <v>0</v>
          </cell>
          <cell r="Y63">
            <v>0</v>
          </cell>
          <cell r="Z63">
            <v>0</v>
          </cell>
          <cell r="AA63" t="str">
            <v>Proc. 01-P-31134/2013</v>
          </cell>
          <cell r="AB63" t="str">
            <v>FCM</v>
          </cell>
          <cell r="AC63">
            <v>42219</v>
          </cell>
          <cell r="AD63" t="str">
            <v>Contratação de Empresa para Execução da Obra Prédio Medicina Translacional</v>
          </cell>
          <cell r="AE63">
            <v>278594.98</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row>
        <row r="64">
          <cell r="C64" t="str">
            <v>02-P-5808/2014 e 02-P-7516/2014</v>
          </cell>
          <cell r="D64" t="str">
            <v>Instalação e Revisão de SPDA (pára-raios)</v>
          </cell>
          <cell r="E64" t="str">
            <v>N</v>
          </cell>
          <cell r="F64" t="str">
            <v>Não consta</v>
          </cell>
          <cell r="G64" t="str">
            <v>Não consta</v>
          </cell>
          <cell r="H64" t="str">
            <v>Unidade</v>
          </cell>
          <cell r="I64">
            <v>0</v>
          </cell>
          <cell r="J64" t="str">
            <v>Não consta</v>
          </cell>
          <cell r="K64">
            <v>0</v>
          </cell>
          <cell r="L64" t="str">
            <v>P1</v>
          </cell>
          <cell r="M64" t="str">
            <v>P2</v>
          </cell>
          <cell r="N64" t="str">
            <v>tem orçamento</v>
          </cell>
          <cell r="O64">
            <v>0</v>
          </cell>
          <cell r="P64" t="str">
            <v>Este processo estava com a Diretoria de Suprimentos e consta como suspenso temporariamente em 20/05/2016.</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row>
        <row r="65">
          <cell r="C65" t="str">
            <v>01-P-27864/2010</v>
          </cell>
          <cell r="D65" t="str">
            <v>Ampliação do CEPRE/DHR/Fonoaudiologia 1ª Etapa</v>
          </cell>
          <cell r="E65" t="str">
            <v>S</v>
          </cell>
          <cell r="F65">
            <v>3167731.75</v>
          </cell>
          <cell r="G65">
            <v>3167731.75</v>
          </cell>
          <cell r="H65" t="str">
            <v>CPO</v>
          </cell>
          <cell r="I65">
            <v>0</v>
          </cell>
          <cell r="J65">
            <v>3167731.75</v>
          </cell>
          <cell r="K65">
            <v>0</v>
          </cell>
          <cell r="L65" t="str">
            <v>Adiar</v>
          </cell>
          <cell r="M65" t="str">
            <v>Adiar</v>
          </cell>
          <cell r="N65" t="str">
            <v>muito necessário mas teria que ter mais dinheiro</v>
          </cell>
          <cell r="O65">
            <v>0</v>
          </cell>
          <cell r="P65" t="str">
            <v xml:space="preserve">CPO fez o execultivo, está para licitar..é muito necessária mais se está sem dinheiro melhor nem começar. Poderia ficar em segundo plano. Priorizar o restante da FCM. 01P-20228/2014 e 01P-4879/2005. CPO aguarda FCM informar se haverá verba. </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row>
        <row r="66">
          <cell r="C66" t="str">
            <v xml:space="preserve">02-P-20065/2000 e 01-P-20942/2006 </v>
          </cell>
          <cell r="D66" t="str">
            <v>Readequação de piso e iluminação balizadora do auditório</v>
          </cell>
          <cell r="E66" t="str">
            <v>N</v>
          </cell>
          <cell r="F66" t="str">
            <v>Não consta</v>
          </cell>
          <cell r="G66" t="str">
            <v>Não consta</v>
          </cell>
          <cell r="H66" t="str">
            <v>Unidade</v>
          </cell>
          <cell r="I66">
            <v>0</v>
          </cell>
          <cell r="J66" t="str">
            <v>Não consta</v>
          </cell>
          <cell r="K66">
            <v>0</v>
          </cell>
          <cell r="L66" t="str">
            <v>Adiar</v>
          </cell>
          <cell r="M66" t="str">
            <v>P3</v>
          </cell>
          <cell r="N66" t="str">
            <v>tentativa verba extraorçmentária</v>
          </cell>
          <cell r="O66">
            <v>0</v>
          </cell>
          <cell r="P66" t="str">
            <v>A última atualização que tenho registrado em meus arquivos é que foi solicitado a Pasta Técnica e revisão do Memorial Descritivo, que foram inclusos no Processo em julho de 2015 e realizado um Pedido de Compras (Pedido 716/2015), que seria custeado com verba COPEI. O processo se encontra na REIT/CGU/SIARQ/ATD ASSISTENCIA TECNICA (01.02.11.03.00.00.00) desde 20/03/2015</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row>
        <row r="67">
          <cell r="C67" t="str">
            <v>01-P-01733/2012</v>
          </cell>
          <cell r="D67" t="str">
            <v xml:space="preserve">Obra de acessibilidade dos prédios 10 e11 da FCM </v>
          </cell>
          <cell r="E67" t="str">
            <v>S</v>
          </cell>
          <cell r="F67">
            <v>706000</v>
          </cell>
          <cell r="G67">
            <v>1023700</v>
          </cell>
          <cell r="H67" t="str">
            <v>AEPLAN</v>
          </cell>
          <cell r="I67">
            <v>0</v>
          </cell>
          <cell r="J67">
            <v>1023700</v>
          </cell>
          <cell r="K67">
            <v>0</v>
          </cell>
          <cell r="L67" t="str">
            <v>acessibilidade</v>
          </cell>
          <cell r="M67" t="str">
            <v>não</v>
          </cell>
          <cell r="N67" t="str">
            <v>Os itens serão estudados/merecem atenção específica (ver TAC)</v>
          </cell>
          <cell r="O67">
            <v>0</v>
          </cell>
          <cell r="P67" t="str">
            <v>Programa geral da Universidade. Está na CPO em fase de Ante-Projeto.</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row>
        <row r="68">
          <cell r="C68" t="str">
            <v>01-P-19614/2011</v>
          </cell>
          <cell r="D68" t="str">
            <v xml:space="preserve">Obras de ampliação do Prédio Q36-P59 de salas de aulas da FEM </v>
          </cell>
          <cell r="E68" t="str">
            <v>S</v>
          </cell>
          <cell r="F68">
            <v>956483.69000000006</v>
          </cell>
          <cell r="G68">
            <v>1386901.3504999999</v>
          </cell>
          <cell r="H68" t="str">
            <v>AEPLAN</v>
          </cell>
          <cell r="I68">
            <v>0</v>
          </cell>
          <cell r="J68">
            <v>1386901.3504999999</v>
          </cell>
          <cell r="K68">
            <v>0</v>
          </cell>
          <cell r="L68" t="str">
            <v>Adiar</v>
          </cell>
          <cell r="M68" t="str">
            <v>Adiar</v>
          </cell>
          <cell r="N68">
            <v>0</v>
          </cell>
          <cell r="O68">
            <v>0</v>
          </cell>
          <cell r="P68" t="str">
            <v>Valor contingenciado. O valor estimado foi atualizado (projeto de atualização Proc. 01P-26823/2012) para R$ 1.218.224,00. Projeto pode aguardar. Processo na AEPLAN em 19/06/17, em fase de pré licitação, com projeto executivo já concluído aguardando definições. Indicativo de necessidade de R$ 1.155.389,52, sendo R$ 62.834,36 do PMP, R$ 956.483,63 da Inv. Autorizados e Recursos ALESP no total de R$ 198.905,83.</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row>
        <row r="69">
          <cell r="C69" t="str">
            <v>01-P-18704/2012</v>
          </cell>
          <cell r="D69" t="str">
            <v xml:space="preserve">Reforma da Cantina Tropicaliente da FEM </v>
          </cell>
          <cell r="E69" t="str">
            <v>S</v>
          </cell>
          <cell r="F69">
            <v>333518.34999999998</v>
          </cell>
          <cell r="G69">
            <v>433573.85499999998</v>
          </cell>
          <cell r="H69" t="str">
            <v>AEPLAN</v>
          </cell>
          <cell r="I69">
            <v>0</v>
          </cell>
          <cell r="J69">
            <v>433573.85499999998</v>
          </cell>
          <cell r="K69">
            <v>0</v>
          </cell>
          <cell r="L69" t="str">
            <v>Adiar</v>
          </cell>
          <cell r="M69" t="str">
            <v>Adiar</v>
          </cell>
          <cell r="N69">
            <v>0</v>
          </cell>
          <cell r="O69">
            <v>0</v>
          </cell>
          <cell r="P69" t="str">
            <v>Valor contingenciado. Projeto pode aguardar.</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row>
        <row r="70">
          <cell r="C70" t="str">
            <v>01-P-07971/2014</v>
          </cell>
          <cell r="D70" t="str">
            <v xml:space="preserve">Reforma de Salas de Aula/3 Salas de Aula no Q-36 </v>
          </cell>
          <cell r="E70" t="str">
            <v>S</v>
          </cell>
          <cell r="F70">
            <v>624500</v>
          </cell>
          <cell r="G70">
            <v>811850</v>
          </cell>
          <cell r="H70" t="str">
            <v>AEPLAN</v>
          </cell>
          <cell r="I70">
            <v>0</v>
          </cell>
          <cell r="J70">
            <v>811850</v>
          </cell>
          <cell r="K70">
            <v>0</v>
          </cell>
          <cell r="L70" t="str">
            <v>Adiar</v>
          </cell>
          <cell r="M70" t="str">
            <v>Adiar</v>
          </cell>
          <cell r="N70">
            <v>0</v>
          </cell>
          <cell r="O70">
            <v>0</v>
          </cell>
          <cell r="P70" t="str">
            <v>Valor contingenciado. Esse valor deverá ser usado em conjunto com o Proc. 01P-19614/2011 para viabilizar a construção do prédio de salas de aulas. Projeto pode aguardar.</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row>
        <row r="71">
          <cell r="C71" t="str">
            <v>01-P-19842/2013</v>
          </cell>
          <cell r="D71" t="str">
            <v>Readequação da entrada de energia elétrica</v>
          </cell>
          <cell r="E71" t="str">
            <v>S</v>
          </cell>
          <cell r="F71">
            <v>28500</v>
          </cell>
          <cell r="G71">
            <v>37050</v>
          </cell>
          <cell r="H71" t="str">
            <v>AEPLAN</v>
          </cell>
          <cell r="I71">
            <v>28500</v>
          </cell>
          <cell r="J71">
            <v>28500</v>
          </cell>
          <cell r="K71">
            <v>0</v>
          </cell>
          <cell r="L71" t="str">
            <v>P2</v>
          </cell>
          <cell r="M71" t="str">
            <v>Adiar</v>
          </cell>
          <cell r="N71" t="str">
            <v>segurança?</v>
          </cell>
          <cell r="O71" t="str">
            <v>Alteração da entrada de energia do prédio em questão (DTA) foi sugerida pela DSIS/Prefeitura por motivação de segurança. A Diretoria da FEA resolveu encaminhar pelo menos a elaboração do Projeto Executivo. O Projeto Executivo já está sendo elaborado por encomenda da CPO.</v>
          </cell>
          <cell r="P71" t="str">
            <v>Conforme informações encaminhadas pela Coordenadoria de Projetos e Obras - CPO, o projeto já está em fase de execução por empresa externa, mais precisamente, em fase de aprovação do pré-projeto. Após aprovação da referida etapa, será elaborado o projeto executivo. Assim, após a conclusão da última etapa (projeto executivo), a Unicamp deverá executar o pagamento do projeto à empresa, no valor de  R$ 28.500,00.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row>
        <row r="72">
          <cell r="C72" t="str">
            <v>Of. FEC 145/2012/ 05-P-9557-2013</v>
          </cell>
          <cell r="D72" t="str">
            <v>Construção de Acesso ao Bloco 7</v>
          </cell>
          <cell r="E72" t="str">
            <v>S</v>
          </cell>
          <cell r="F72">
            <v>1098645.27</v>
          </cell>
          <cell r="G72">
            <v>1593035.6414999999</v>
          </cell>
          <cell r="H72" t="str">
            <v>AEPLAN</v>
          </cell>
          <cell r="I72">
            <v>0</v>
          </cell>
          <cell r="J72">
            <v>1593035.6414999999</v>
          </cell>
          <cell r="K72">
            <v>0</v>
          </cell>
          <cell r="L72" t="str">
            <v>Adiar</v>
          </cell>
          <cell r="M72" t="str">
            <v>Adiar</v>
          </cell>
          <cell r="N72" t="str">
            <v>Licitação foi Revogada. R$910000 contrato assinado</v>
          </cell>
          <cell r="O72" t="str">
            <v>Este investimento poderia ser postergado uma vez que não está diretamente relacionado com a atividade fim da faculdade.</v>
          </cell>
          <cell r="P72" t="str">
            <v>Unidade solicitou adiamento. Licitação foi Revogada. Empresa entrou com pedido de ressarcimento: Garantia e indenizações. Ainda vai apresentar valores.</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row>
        <row r="73">
          <cell r="C73" t="str">
            <v>01-P-07986/2014</v>
          </cell>
          <cell r="D73" t="str">
            <v xml:space="preserve">Readequação de Espaços de Ocupação Administrativa da FEC para uso Acadêmico </v>
          </cell>
          <cell r="E73" t="str">
            <v>S</v>
          </cell>
          <cell r="F73">
            <v>791313.07</v>
          </cell>
          <cell r="G73">
            <v>1147403.9515</v>
          </cell>
          <cell r="H73" t="str">
            <v>AEPLAN</v>
          </cell>
          <cell r="I73">
            <v>0</v>
          </cell>
          <cell r="J73">
            <v>1147403.9515</v>
          </cell>
          <cell r="K73">
            <v>0</v>
          </cell>
          <cell r="L73" t="str">
            <v>Adiar</v>
          </cell>
          <cell r="M73" t="str">
            <v>Adiar</v>
          </cell>
          <cell r="N73">
            <v>0</v>
          </cell>
          <cell r="O73">
            <v>0</v>
          </cell>
          <cell r="P73" t="str">
            <v>Este recurso se destina a prover instalações adequadas para os gabinetes dos professores do quadro da FEC. Trata-se de uma demanda antiga na FEC e que contribuira sobremaneira para o desenvolvimento das pesquisas na faculdade. Projeto prioritário para a unidade.</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row>
        <row r="74">
          <cell r="C74" t="str">
            <v>01-P-7667/2016</v>
          </cell>
          <cell r="D74" t="str">
            <v>Planejamento núcleo de acessibilidade da FEC/RTV</v>
          </cell>
          <cell r="E74">
            <v>0</v>
          </cell>
          <cell r="F74">
            <v>0</v>
          </cell>
          <cell r="G74">
            <v>900000</v>
          </cell>
          <cell r="H74" t="str">
            <v>CPO</v>
          </cell>
          <cell r="I74">
            <v>0</v>
          </cell>
          <cell r="J74">
            <v>900000</v>
          </cell>
          <cell r="K74">
            <v>0</v>
          </cell>
          <cell r="L74" t="str">
            <v>acessibilidade</v>
          </cell>
          <cell r="M74" t="str">
            <v>acessibilidade</v>
          </cell>
          <cell r="N74" t="str">
            <v>Inserido após reunião setorial</v>
          </cell>
          <cell r="O74" t="str">
            <v>Inserido após reunião setorial</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row>
        <row r="75">
          <cell r="C75" t="str">
            <v>06-P-00943/2016</v>
          </cell>
          <cell r="D75" t="str">
            <v>Reforma de sanitário e copa da Creche/FOP</v>
          </cell>
          <cell r="E75" t="str">
            <v>S</v>
          </cell>
          <cell r="F75">
            <v>156825.85999999999</v>
          </cell>
          <cell r="G75">
            <v>153469.62</v>
          </cell>
          <cell r="H75" t="str">
            <v>DGA</v>
          </cell>
          <cell r="I75">
            <v>0</v>
          </cell>
          <cell r="J75">
            <v>153469.62</v>
          </cell>
          <cell r="K75">
            <v>0</v>
          </cell>
          <cell r="L75" t="str">
            <v>P</v>
          </cell>
          <cell r="M75" t="str">
            <v>P1</v>
          </cell>
          <cell r="N75" t="str">
            <v>Necessário para AVCB (Corpo de Bombeiros)</v>
          </cell>
          <cell r="O75" t="str">
            <v>licitado com contrato assinado</v>
          </cell>
          <cell r="P75" t="str">
            <v>Contrato já assinado pela empresa. Garantia recolhida.</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row>
        <row r="76">
          <cell r="C76" t="str">
            <v>06-P-13520/2016</v>
          </cell>
          <cell r="D76" t="str">
            <v>Instalação de elevador hidráulico na FOP</v>
          </cell>
          <cell r="E76" t="str">
            <v>S</v>
          </cell>
          <cell r="F76">
            <v>106844.1</v>
          </cell>
          <cell r="G76">
            <v>106844</v>
          </cell>
          <cell r="H76" t="str">
            <v>DGA</v>
          </cell>
          <cell r="I76">
            <v>0</v>
          </cell>
          <cell r="J76">
            <v>106844</v>
          </cell>
          <cell r="K76">
            <v>0</v>
          </cell>
          <cell r="L76" t="str">
            <v>P2</v>
          </cell>
          <cell r="M76" t="str">
            <v>acessibilidade</v>
          </cell>
          <cell r="N76" t="str">
            <v>elaboração de edital</v>
          </cell>
          <cell r="O76">
            <v>0</v>
          </cell>
          <cell r="P76" t="str">
            <v>Já fez elevador engenheiros não aprovaram... Começou nova licitação. Em licitação.</v>
          </cell>
          <cell r="Q76" t="str">
            <v>Proc. 06-P-13520/2016</v>
          </cell>
          <cell r="R76" t="str">
            <v>FOP</v>
          </cell>
          <cell r="S76">
            <v>42787</v>
          </cell>
          <cell r="T76" t="str">
            <v>Instalação de elevador hidráulico na FOP - Programação</v>
          </cell>
          <cell r="U76">
            <v>106844.1</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row>
        <row r="77">
          <cell r="C77" t="str">
            <v>06-P-15124/2015</v>
          </cell>
          <cell r="D77" t="str">
            <v>Construção do Edifício de Clinica e Pré-Clinica da FOP.</v>
          </cell>
          <cell r="E77" t="str">
            <v>S</v>
          </cell>
          <cell r="F77">
            <v>8297519.5</v>
          </cell>
          <cell r="G77">
            <v>12031403.275</v>
          </cell>
          <cell r="H77" t="str">
            <v>AEPLAN</v>
          </cell>
          <cell r="I77">
            <v>0</v>
          </cell>
          <cell r="J77">
            <v>12031403.275</v>
          </cell>
          <cell r="K77">
            <v>0</v>
          </cell>
          <cell r="L77" t="str">
            <v xml:space="preserve"> </v>
          </cell>
          <cell r="M77" t="str">
            <v>P1</v>
          </cell>
          <cell r="N77" t="str">
            <v>Duas medições pagas.Contrato suspenso formalmente por 120 dias.</v>
          </cell>
          <cell r="O77" t="str">
            <v>obra já iniciada e com ordem da Reitoria para paralisação</v>
          </cell>
          <cell r="P77" t="str">
            <v>Já está licitado, empresa em início de obras. Chegou medição de canteiro de obra, verificar se não foi iniciado obras para poder parar. Foi montando canteiro de obras. Tem como parar antes de começar a obra.</v>
          </cell>
          <cell r="Q77" t="str">
            <v>06-P-15124/2015</v>
          </cell>
          <cell r="R77" t="str">
            <v>FOP</v>
          </cell>
          <cell r="S77">
            <v>42844</v>
          </cell>
          <cell r="T77" t="str">
            <v xml:space="preserve"> Pagamento de 09 meses de 30 referente 2017 - suplem</v>
          </cell>
          <cell r="U77">
            <v>3556079.79</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row>
        <row r="78">
          <cell r="C78" t="str">
            <v>06-P-10094/2016</v>
          </cell>
          <cell r="D78" t="str">
            <v>Conclusão do Bloco A do Centro Clínico da FOP</v>
          </cell>
          <cell r="E78" t="str">
            <v>S</v>
          </cell>
          <cell r="F78">
            <v>8036156.79</v>
          </cell>
          <cell r="G78">
            <v>5852939.6299999999</v>
          </cell>
          <cell r="H78" t="str">
            <v>DGA</v>
          </cell>
          <cell r="I78">
            <v>0</v>
          </cell>
          <cell r="J78">
            <v>5852939.6299999999</v>
          </cell>
          <cell r="K78">
            <v>0</v>
          </cell>
          <cell r="L78" t="str">
            <v>Adiar</v>
          </cell>
          <cell r="M78" t="str">
            <v>Adiar</v>
          </cell>
          <cell r="N78" t="str">
            <v xml:space="preserve">Para assinatura de contrato. Já licitado Empresa vencedora da licitação S.MALUF ENGENHARIA E OBRAS LTDA.. DGA contratos. Valor correto 5.852.939,63. Tem como parar. </v>
          </cell>
          <cell r="O78">
            <v>0</v>
          </cell>
          <cell r="P78" t="str">
            <v xml:space="preserve">Para assinatura de contrato. Já licitado Empresa vencedora da licitação S.MALUF ENGENHARIA E OBRAS LTDA.. DGA contratos. Valor correto 5.852.939,63. Tem como parar. </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row>
        <row r="79">
          <cell r="C79" t="str">
            <v>01-P-07977/2014</v>
          </cell>
          <cell r="D79" t="str">
            <v>Conclusão do Laboratório do INFABIC - IB</v>
          </cell>
          <cell r="E79" t="str">
            <v>S</v>
          </cell>
          <cell r="F79">
            <v>501995.07</v>
          </cell>
          <cell r="G79">
            <v>727892.85149999999</v>
          </cell>
          <cell r="H79" t="str">
            <v>AEPLAN</v>
          </cell>
          <cell r="I79">
            <v>0</v>
          </cell>
          <cell r="J79">
            <v>727892.85149999999</v>
          </cell>
          <cell r="K79">
            <v>0</v>
          </cell>
          <cell r="L79" t="str">
            <v>P1</v>
          </cell>
          <cell r="M79" t="str">
            <v>Adiar</v>
          </cell>
          <cell r="N79" t="str">
            <v>contrapartida externa</v>
          </cell>
          <cell r="O79" t="str">
            <v>FAPESP vai liberar recurso em contrapartida  2018</v>
          </cell>
          <cell r="P79" t="str">
            <v>Fapesp vai liberar recursos em contra partida, adiado para 2018. Da para ficar para o ano que vem. Prioridade em usar FAPESP. Prof. Alexandre vai conversar com a FAPESP ve se consegue adiantar o recurso. Pretende não usar 350.000.....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row>
        <row r="80">
          <cell r="C80" t="str">
            <v>07-P-01417/2017</v>
          </cell>
          <cell r="D80" t="str">
            <v>Reforma dos quadros elétricos do Bloco H (terreo)</v>
          </cell>
          <cell r="E80" t="str">
            <v>S</v>
          </cell>
          <cell r="F80">
            <v>69182.66</v>
          </cell>
          <cell r="G80">
            <v>89937.458000000013</v>
          </cell>
          <cell r="H80" t="str">
            <v>AEPLAN</v>
          </cell>
          <cell r="I80">
            <v>0</v>
          </cell>
          <cell r="J80">
            <v>89937.458000000013</v>
          </cell>
          <cell r="K80">
            <v>0</v>
          </cell>
          <cell r="L80" t="str">
            <v>P1</v>
          </cell>
          <cell r="M80" t="str">
            <v>P1</v>
          </cell>
          <cell r="N80" t="str">
            <v>segurança</v>
          </cell>
          <cell r="O80">
            <v>0</v>
          </cell>
          <cell r="P80" t="str">
            <v>Elencaria como prioridade</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row>
        <row r="81">
          <cell r="C81" t="str">
            <v>01-P-32126/2013 e 01-P-16714/2017</v>
          </cell>
          <cell r="D81" t="str">
            <v>Museu Herbário (8.988.186,74 recurso FINEP)</v>
          </cell>
          <cell r="E81" t="str">
            <v>N</v>
          </cell>
          <cell r="F81">
            <v>2215307.6</v>
          </cell>
          <cell r="G81">
            <v>1617990.03</v>
          </cell>
          <cell r="H81" t="str">
            <v>Planilha FINEP</v>
          </cell>
          <cell r="I81">
            <v>0</v>
          </cell>
          <cell r="J81">
            <v>1617990.03</v>
          </cell>
          <cell r="K81">
            <v>0</v>
          </cell>
          <cell r="L81" t="str">
            <v>P</v>
          </cell>
          <cell r="M81" t="str">
            <v>P1</v>
          </cell>
          <cell r="N81" t="str">
            <v>contrapartida externa FINEP</v>
          </cell>
          <cell r="O81">
            <v>0</v>
          </cell>
          <cell r="P81" t="str">
            <v>Contrato no valor R$ 8.988.186,74, sendo: R$ 4.066.177,86 - Recursos FINEP e R$ 1.225.562,19 - Recursos Contrapartida Convênio, falta alocar R$ 3.696.446,69, desse valor R$ 2.078.456,66 já previsto no déficit, restando R$ 1.617.990,03 ainda a ser considerado. Encaminhado processo para prosseguir em 01/11/2017 para AEPLAN.</v>
          </cell>
          <cell r="Q81" t="str">
            <v>Proc. 01-P-16714/2017</v>
          </cell>
          <cell r="R81" t="str">
            <v>IB</v>
          </cell>
          <cell r="S81">
            <v>43045</v>
          </cell>
          <cell r="T81" t="str">
            <v>Obra remanescente do Museu Herbário - Programação</v>
          </cell>
          <cell r="U81">
            <v>3696446.69</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row>
        <row r="82">
          <cell r="C82" t="str">
            <v>01-P-16339/2014</v>
          </cell>
          <cell r="D82" t="str">
            <v>Forro e climatização do laboratório INFABIC</v>
          </cell>
          <cell r="E82" t="str">
            <v>S</v>
          </cell>
          <cell r="F82">
            <v>202807.18</v>
          </cell>
          <cell r="G82">
            <v>294070.41099999996</v>
          </cell>
          <cell r="H82" t="str">
            <v>AEPLAN</v>
          </cell>
          <cell r="I82">
            <v>0</v>
          </cell>
          <cell r="J82">
            <v>294070.41099999996</v>
          </cell>
          <cell r="K82">
            <v>0</v>
          </cell>
          <cell r="L82" t="str">
            <v>Adiar</v>
          </cell>
          <cell r="M82" t="str">
            <v>Adiar</v>
          </cell>
          <cell r="N82">
            <v>0</v>
          </cell>
          <cell r="O82">
            <v>0</v>
          </cell>
          <cell r="P82" t="str">
            <v>Pode deixar para o próximo ano (2018).</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row>
        <row r="83">
          <cell r="C83" t="str">
            <v>01-P-07399/2012</v>
          </cell>
          <cell r="D83" t="str">
            <v>Anfiteatro de Anatomia</v>
          </cell>
          <cell r="E83" t="str">
            <v>N</v>
          </cell>
          <cell r="F83">
            <v>3019.43</v>
          </cell>
          <cell r="G83">
            <v>3019.43</v>
          </cell>
          <cell r="H83" t="str">
            <v>Unidade</v>
          </cell>
          <cell r="I83">
            <v>0</v>
          </cell>
          <cell r="J83">
            <v>3019.43</v>
          </cell>
          <cell r="K83">
            <v>0</v>
          </cell>
          <cell r="L83" t="str">
            <v>Adiar</v>
          </cell>
          <cell r="M83" t="str">
            <v>Adiar</v>
          </cell>
          <cell r="N83">
            <v>0</v>
          </cell>
          <cell r="O83">
            <v>0</v>
          </cell>
          <cell r="P83" t="str">
            <v>Recursos Orçamentarios: R$ 767.276,67 suplementado no IB (C.O. 07), referente ao saldo do Programa de Conclusão de Obras. R$ 180.000,00 recursos repassados pela FCM (refernte a parte da obra custeada pela FCM). Informamos que a ultima movimentação do processo ocorreu em 2015, com anulação de empenho no valor de R$ 943.899,663. Atualmente o IB possui saldo de R$ 1.425.036,83 refrente ao saldo de 2016, não repassado no início deste exercício, disponível na AEPLAN para alocação mediante processo. Incluído na 3ª revisão 2009, o valor total do programa  "Conclusão de obras" (R$ 767.276.67). R$ 180.000,00 - recursos da própria Unidade. Pendência AEPLAN - Devolver o saldo de 2016 mediante apresentação do processo.</v>
          </cell>
          <cell r="Q83" t="str">
            <v>Proc. 01-P-07399/2012</v>
          </cell>
          <cell r="R83" t="str">
            <v>IB</v>
          </cell>
          <cell r="S83">
            <v>42937</v>
          </cell>
          <cell r="T83" t="str">
            <v>Obra Auditório e Reforma Anatomia (Reequilíbrio economico-financeiro)</v>
          </cell>
          <cell r="U83">
            <v>4748.49</v>
          </cell>
          <cell r="V83">
            <v>0</v>
          </cell>
          <cell r="W83">
            <v>0</v>
          </cell>
          <cell r="X83">
            <v>0</v>
          </cell>
          <cell r="Y83">
            <v>0</v>
          </cell>
          <cell r="Z83">
            <v>0</v>
          </cell>
          <cell r="AA83" t="str">
            <v>Proc. 01-P-07399/2012</v>
          </cell>
          <cell r="AB83" t="str">
            <v>IB</v>
          </cell>
          <cell r="AC83">
            <v>42009</v>
          </cell>
          <cell r="AD83" t="str">
            <v>Construção do auditório e laboratórios de aulas práticas de anatomia (Aditivo)</v>
          </cell>
          <cell r="AE83">
            <v>6387.98</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row>
        <row r="84">
          <cell r="C84" t="str">
            <v>01-P-6196/2018</v>
          </cell>
          <cell r="D84" t="str">
            <v>Contratação de empresa para desenvolvimento de projetos retrofit das redes de coleta, afastamento de efluentes e galerias águas pluviais - IB referente processo 01P24967/20105</v>
          </cell>
          <cell r="E84">
            <v>0</v>
          </cell>
          <cell r="F84">
            <v>0</v>
          </cell>
          <cell r="G84">
            <v>74441.13</v>
          </cell>
          <cell r="H84" t="str">
            <v>Unidade</v>
          </cell>
          <cell r="I84">
            <v>0</v>
          </cell>
          <cell r="J84">
            <v>74441.13</v>
          </cell>
          <cell r="K84">
            <v>0</v>
          </cell>
          <cell r="L84">
            <v>0</v>
          </cell>
          <cell r="M84">
            <v>0</v>
          </cell>
          <cell r="N84" t="str">
            <v>Novo processo enviado pela Unidade após reunião setorial</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row>
        <row r="85">
          <cell r="C85" t="str">
            <v>20-P-21092/2011</v>
          </cell>
          <cell r="D85" t="str">
            <v xml:space="preserve">Reforma nas brises superiores do prédio A6/DEQ - IFGW </v>
          </cell>
          <cell r="E85" t="str">
            <v>S</v>
          </cell>
          <cell r="F85">
            <v>200000</v>
          </cell>
          <cell r="G85">
            <v>260000</v>
          </cell>
          <cell r="H85" t="str">
            <v>AEPLAN</v>
          </cell>
          <cell r="I85">
            <v>0</v>
          </cell>
          <cell r="J85">
            <v>260000</v>
          </cell>
          <cell r="K85">
            <v>0</v>
          </cell>
          <cell r="L85" t="str">
            <v>Adiar</v>
          </cell>
          <cell r="M85" t="str">
            <v>Adiar</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row>
        <row r="86">
          <cell r="C86" t="str">
            <v>08-P-9867/2016</v>
          </cell>
          <cell r="D86" t="str">
            <v>Reforma do Lamult</v>
          </cell>
          <cell r="E86" t="str">
            <v>S</v>
          </cell>
          <cell r="F86">
            <v>306860.28999999998</v>
          </cell>
          <cell r="G86">
            <v>306860</v>
          </cell>
          <cell r="H86" t="str">
            <v>AEPLAN</v>
          </cell>
          <cell r="I86">
            <v>0</v>
          </cell>
          <cell r="J86">
            <v>306860</v>
          </cell>
          <cell r="K86">
            <v>0</v>
          </cell>
          <cell r="L86" t="str">
            <v>Adiar</v>
          </cell>
          <cell r="M86" t="str">
            <v>Adiar</v>
          </cell>
          <cell r="N86">
            <v>0</v>
          </cell>
          <cell r="O86">
            <v>0</v>
          </cell>
          <cell r="P86" t="str">
            <v>Processo na AEPLAN em 19/06/17 em fase de pré licitação, aguardando definições. Recursos programados através do Planes II (R$ 213.941,89) e a diferença de R$ 79.086,65 disponibilizada pela Unidade. Com a ultima atualização do preço referencial a Unidade solicita alocação de mais R$ 13.831,75 sendo que o preço estimado no processo passa para R$ 227.773,64.</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row>
        <row r="87">
          <cell r="C87" t="str">
            <v>01-P-378/2014</v>
          </cell>
          <cell r="D87" t="str">
            <v>Projeto de acessibilidade e quiosque – Prédio LEB/LEI</v>
          </cell>
          <cell r="E87">
            <v>0</v>
          </cell>
          <cell r="F87">
            <v>0</v>
          </cell>
          <cell r="G87">
            <v>811703.33</v>
          </cell>
          <cell r="H87" t="str">
            <v>CPO</v>
          </cell>
          <cell r="I87">
            <v>0</v>
          </cell>
          <cell r="J87">
            <v>811703.33</v>
          </cell>
          <cell r="K87">
            <v>0</v>
          </cell>
          <cell r="L87" t="str">
            <v>acessibilidade</v>
          </cell>
          <cell r="M87" t="str">
            <v>acessibilidade</v>
          </cell>
          <cell r="N87" t="str">
            <v>Os itens serão estudados/merecem atenção específica (ver TAC)</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row>
        <row r="88">
          <cell r="C88" t="str">
            <v>01-P-06216/2015</v>
          </cell>
          <cell r="D88" t="str">
            <v>Aquisição e Instalação de Armários deslizantes para Biblioteca do IFCH</v>
          </cell>
          <cell r="E88" t="str">
            <v>S</v>
          </cell>
          <cell r="F88">
            <v>993805</v>
          </cell>
          <cell r="G88">
            <v>1093185.5</v>
          </cell>
          <cell r="H88" t="str">
            <v>AEPLAN</v>
          </cell>
          <cell r="I88">
            <v>0</v>
          </cell>
          <cell r="J88">
            <v>1093185.5</v>
          </cell>
          <cell r="K88">
            <v>0</v>
          </cell>
          <cell r="L88" t="str">
            <v>Adiar</v>
          </cell>
          <cell r="M88" t="str">
            <v>Adiar</v>
          </cell>
          <cell r="N88">
            <v>0</v>
          </cell>
          <cell r="O88">
            <v>0</v>
          </cell>
          <cell r="P88" t="str">
            <v>Este item depende da excução do item acima - Readequação do espaço físico da biblioteca.</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row>
        <row r="89">
          <cell r="C89" t="str">
            <v>09-P-03274/2017</v>
          </cell>
          <cell r="D89" t="str">
            <v>Aquisição de resistência de aquecimento de ar para o AEL - IFCH</v>
          </cell>
          <cell r="E89" t="str">
            <v>S</v>
          </cell>
          <cell r="F89">
            <v>14620</v>
          </cell>
          <cell r="G89">
            <v>16082.000000000002</v>
          </cell>
          <cell r="H89" t="str">
            <v>AEPLAN</v>
          </cell>
          <cell r="I89">
            <v>0</v>
          </cell>
          <cell r="J89">
            <v>16082.000000000002</v>
          </cell>
          <cell r="K89">
            <v>0</v>
          </cell>
          <cell r="L89" t="str">
            <v>Adiar</v>
          </cell>
          <cell r="M89" t="str">
            <v>Adiar</v>
          </cell>
          <cell r="N89">
            <v>0</v>
          </cell>
          <cell r="O89">
            <v>0</v>
          </cell>
          <cell r="P89" t="str">
            <v>Em cotação.</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row>
        <row r="90">
          <cell r="C90" t="str">
            <v>09-P-29636/2016</v>
          </cell>
          <cell r="D90" t="str">
            <v>Importação e custódia do 2º lote dos documentos da Fundación Pluma</v>
          </cell>
          <cell r="E90" t="str">
            <v>S</v>
          </cell>
          <cell r="F90">
            <v>1000</v>
          </cell>
          <cell r="G90">
            <v>1100</v>
          </cell>
          <cell r="H90" t="str">
            <v>AEPLAN</v>
          </cell>
          <cell r="I90">
            <v>0</v>
          </cell>
          <cell r="J90">
            <v>1100</v>
          </cell>
          <cell r="K90">
            <v>0</v>
          </cell>
          <cell r="L90" t="str">
            <v>Adiar</v>
          </cell>
          <cell r="M90" t="str">
            <v>Adiar</v>
          </cell>
          <cell r="N90">
            <v>0</v>
          </cell>
          <cell r="O90">
            <v>0</v>
          </cell>
          <cell r="P90" t="str">
            <v>Em execução.</v>
          </cell>
          <cell r="Q90" t="str">
            <v>Proc. 09-P-29636/2016</v>
          </cell>
          <cell r="R90" t="str">
            <v>IFCH</v>
          </cell>
          <cell r="S90">
            <v>42824</v>
          </cell>
          <cell r="T90" t="str">
            <v xml:space="preserve">Importação e custódia do 2º lote dos documentos da Fundación Pluma </v>
          </cell>
          <cell r="U90">
            <v>14620.64</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row>
        <row r="91">
          <cell r="C91" t="str">
            <v>01-P-01738/2012</v>
          </cell>
          <cell r="D91" t="str">
            <v>Obra de acessibilidade do prédio dos professores do IFCH</v>
          </cell>
          <cell r="E91" t="str">
            <v>S</v>
          </cell>
          <cell r="F91">
            <v>553071.06999999995</v>
          </cell>
          <cell r="G91">
            <v>533071.06999999995</v>
          </cell>
          <cell r="H91" t="str">
            <v>CPO</v>
          </cell>
          <cell r="I91">
            <v>0</v>
          </cell>
          <cell r="J91">
            <v>533071.06999999995</v>
          </cell>
          <cell r="K91">
            <v>0</v>
          </cell>
          <cell r="L91" t="str">
            <v>acessibilidade</v>
          </cell>
          <cell r="M91" t="str">
            <v>acessibilidade</v>
          </cell>
          <cell r="N91" t="str">
            <v>Os itens serão estudados/merecem atenção específica (ver TAC)</v>
          </cell>
          <cell r="O91">
            <v>0</v>
          </cell>
          <cell r="P91" t="str">
            <v>Processo na CPO para finalização. O IFCH já providenciou a mudança da caixa de passagem de dados por solicitação da CPO para viabilização do projeto</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row>
        <row r="92">
          <cell r="C92" t="str">
            <v>01-P-00758/2016</v>
          </cell>
          <cell r="D92" t="str">
            <v>Revitalização da quadra IFCH/AEL com vistas a acessibilidade.</v>
          </cell>
          <cell r="E92" t="str">
            <v>N</v>
          </cell>
          <cell r="F92">
            <v>2000000</v>
          </cell>
          <cell r="G92">
            <v>2000000</v>
          </cell>
          <cell r="H92" t="str">
            <v>Unidade</v>
          </cell>
          <cell r="I92">
            <v>0</v>
          </cell>
          <cell r="J92">
            <v>2000000</v>
          </cell>
          <cell r="K92">
            <v>0</v>
          </cell>
          <cell r="L92" t="str">
            <v>acessibilidade</v>
          </cell>
          <cell r="M92" t="str">
            <v>acessibilidade</v>
          </cell>
          <cell r="N92" t="str">
            <v>Os itens serão estudados/merecem atenção específica (ver TAC)</v>
          </cell>
          <cell r="O92">
            <v>0</v>
          </cell>
          <cell r="P92" t="str">
            <v>Tem um estudo preliminar das quadras IFCH/AEL contemplando rampas, piso potatil e outros itens necessários à Acessibilidade. A Reitoria (Chefe de Gabinete) tem conhecimento da necessidade por conta da contratação recente de um deficiente visual. O Chefe de Gabinete orientou a procurar o Grupo de Estudos de Acessibilidade. Já fizeram  contato e estão trabalhando para definir ações imediatas para atender a demanda. O IFCH pode trabalhar com este Grupo e fazer da Unidade um modelo piloto de acessibilidade.</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row>
        <row r="93">
          <cell r="C93" t="str">
            <v>01-P-03690/2011 e 01-P-31193/2016</v>
          </cell>
          <cell r="D93" t="str">
            <v>Reforma dos Sanitários do Prédio Principal do IMECC</v>
          </cell>
          <cell r="E93" t="str">
            <v>S</v>
          </cell>
          <cell r="F93">
            <v>983911.46</v>
          </cell>
          <cell r="G93">
            <v>983911</v>
          </cell>
          <cell r="H93" t="str">
            <v>DGA</v>
          </cell>
          <cell r="I93">
            <v>0</v>
          </cell>
          <cell r="J93">
            <v>983911</v>
          </cell>
          <cell r="K93">
            <v>0</v>
          </cell>
          <cell r="L93" t="str">
            <v>Adiar</v>
          </cell>
          <cell r="M93" t="str">
            <v>Adiar</v>
          </cell>
          <cell r="N93" t="str">
            <v>Em fase de edital</v>
          </cell>
          <cell r="O93">
            <v>0</v>
          </cell>
          <cell r="P93" t="str">
            <v>Atrelado ao processo 01-P-31193/2016 na DGA para abertura de licitação. Em licitação.</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row>
        <row r="94">
          <cell r="C94" t="str">
            <v>01-P-03954/2013</v>
          </cell>
          <cell r="D94" t="str">
            <v>Restaurante do IMECC</v>
          </cell>
          <cell r="E94" t="str">
            <v>N</v>
          </cell>
          <cell r="F94">
            <v>1108297.58</v>
          </cell>
          <cell r="G94">
            <v>1108297.58</v>
          </cell>
          <cell r="H94" t="str">
            <v>Unidade</v>
          </cell>
          <cell r="I94">
            <v>0</v>
          </cell>
          <cell r="J94">
            <v>1108297.58</v>
          </cell>
          <cell r="K94">
            <v>0</v>
          </cell>
          <cell r="L94" t="str">
            <v>Adiar</v>
          </cell>
          <cell r="M94" t="str">
            <v>Adiar</v>
          </cell>
          <cell r="N94">
            <v>0</v>
          </cell>
          <cell r="O94">
            <v>0</v>
          </cell>
          <cell r="P94" t="str">
            <v>Processo está na CPO para adequação das especificações às novas normas vigentes.</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row>
        <row r="95">
          <cell r="C95" t="str">
            <v>01-P-07990/2014</v>
          </cell>
          <cell r="D95" t="str">
            <v xml:space="preserve">Infr. Ens. Pesq./Instal. Paralelismo nos Grupos Geradores - Lab. - A, B, D, I, J E K. - IQ </v>
          </cell>
          <cell r="E95" t="str">
            <v>S</v>
          </cell>
          <cell r="F95">
            <v>360362.5</v>
          </cell>
          <cell r="G95">
            <v>396398.75000000006</v>
          </cell>
          <cell r="H95" t="str">
            <v>AEPLAN</v>
          </cell>
          <cell r="I95">
            <v>0</v>
          </cell>
          <cell r="J95">
            <v>396398.75000000006</v>
          </cell>
          <cell r="K95">
            <v>0</v>
          </cell>
          <cell r="L95" t="str">
            <v>P2</v>
          </cell>
          <cell r="M95" t="str">
            <v>P2</v>
          </cell>
          <cell r="N95" t="str">
            <v>Preservação de equipamentos que estão ligados aos geradores</v>
          </cell>
          <cell r="O95">
            <v>0</v>
          </cell>
          <cell r="P95" t="str">
            <v>Processo encontra-se na Diretoria de Apoio Operacional para correções finais da pasta técnica solicitada pela DGA.</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row>
        <row r="96">
          <cell r="C96" t="str">
            <v>01-P-15977/2014</v>
          </cell>
          <cell r="D96" t="str">
            <v>Acessibilidade e reforma de sanitários do bloco E</v>
          </cell>
          <cell r="E96" t="str">
            <v>S</v>
          </cell>
          <cell r="F96">
            <v>870000</v>
          </cell>
          <cell r="G96">
            <v>1261500</v>
          </cell>
          <cell r="H96" t="str">
            <v>AEPLAN</v>
          </cell>
          <cell r="I96">
            <v>0</v>
          </cell>
          <cell r="J96">
            <v>1261500</v>
          </cell>
          <cell r="K96">
            <v>0</v>
          </cell>
          <cell r="L96" t="str">
            <v>acessibilidade</v>
          </cell>
          <cell r="M96" t="str">
            <v>acessibilidade</v>
          </cell>
          <cell r="N96" t="str">
            <v>Os itens serão estudados/merecem atenção específica (ver TAC)</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row>
        <row r="97">
          <cell r="C97" t="str">
            <v>Inf. CPO 1557/2014 e 01-P-21947/2014</v>
          </cell>
          <cell r="D97" t="str">
            <v>Construção das novas instalações do COTUCA</v>
          </cell>
          <cell r="E97" t="str">
            <v>S</v>
          </cell>
          <cell r="F97">
            <v>36783000</v>
          </cell>
          <cell r="G97">
            <v>53335350</v>
          </cell>
          <cell r="H97" t="str">
            <v>AEPLAN</v>
          </cell>
          <cell r="I97">
            <v>0</v>
          </cell>
          <cell r="J97">
            <v>53335350</v>
          </cell>
          <cell r="K97">
            <v>0</v>
          </cell>
          <cell r="L97" t="str">
            <v>Substituir</v>
          </cell>
          <cell r="M97" t="str">
            <v>Substituir</v>
          </cell>
          <cell r="N97">
            <v>0</v>
          </cell>
          <cell r="O97" t="str">
            <v>Encaminhado ao GR em 05/02/2018 para manifestação</v>
          </cell>
          <cell r="P97" t="str">
            <v>Fase final do proejto executivo, ainda com pendências técnicas a serem resolvidas entre a empresa projetista e a avaliação técnica da CPO.</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row>
        <row r="98">
          <cell r="C98" t="str">
            <v>Of. COTIL 229/2014</v>
          </cell>
          <cell r="D98" t="str">
            <v>Aquisição de equipamentos para sistema de informática sem fio</v>
          </cell>
          <cell r="E98" t="str">
            <v>S</v>
          </cell>
          <cell r="F98">
            <v>21467.030000000006</v>
          </cell>
          <cell r="G98">
            <v>23613.733000000007</v>
          </cell>
          <cell r="H98" t="str">
            <v>AEPLAN</v>
          </cell>
          <cell r="I98">
            <v>0</v>
          </cell>
          <cell r="J98">
            <v>23613.733000000007</v>
          </cell>
          <cell r="K98">
            <v>0</v>
          </cell>
          <cell r="L98" t="str">
            <v>Adiar</v>
          </cell>
          <cell r="M98" t="str">
            <v>P2</v>
          </cell>
          <cell r="N98">
            <v>0</v>
          </cell>
          <cell r="O98">
            <v>0</v>
          </cell>
          <cell r="P98" t="str">
            <v>Autorização de fornecimento liberada em 09/06/2017.</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row>
        <row r="99">
          <cell r="C99" t="str">
            <v>16-P-8844/2016 - Of. SBU 104/2015</v>
          </cell>
          <cell r="D99" t="str">
            <v>Manutenção e reforma de janelas da BCCL</v>
          </cell>
          <cell r="E99" t="str">
            <v>S</v>
          </cell>
          <cell r="F99">
            <v>73000</v>
          </cell>
          <cell r="G99">
            <v>83735.066999999995</v>
          </cell>
          <cell r="H99" t="str">
            <v>AEPLAN</v>
          </cell>
          <cell r="I99">
            <v>0</v>
          </cell>
          <cell r="J99">
            <v>83735.066999999995</v>
          </cell>
          <cell r="K99">
            <v>0</v>
          </cell>
          <cell r="L99" t="str">
            <v>P</v>
          </cell>
          <cell r="M99" t="str">
            <v>Adiar</v>
          </cell>
          <cell r="N99" t="str">
            <v>Contrato assinado e publicado</v>
          </cell>
          <cell r="O99" t="str">
            <v>Se ainda for possível, esse processo poderá aguardar, diante da necessidade de priorização do elevador da BCCL.</v>
          </cell>
          <cell r="P99" t="str">
            <v>Pregão realizado em 03/04/2017 - Em fase de assinatura de contrato - O prédio da BCCL possui centenas de janelas basculantes distribuídas ao longo dos seus 5 andares. No entanto, desde 1989, data de construção do prédio, não ocorreu nenhum processo geral de manutenção e reforma dessas janelas. Como consequência, em muitos locais as janelas estão travadas (não abrem), ou não fecham totalmente, o que é ainda pior, pois implica em risco de segurança ao acervo e aos equipamentos do prédio e danos aos livros, devido a não climatização do local, umidade e chuva. Vale destacar que a referida licitação já ocorreu há algumas semanas e estamos esperando a assinatura do contrato e reunião de inicio de obra. Contrato assinado e publicado.</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row>
        <row r="100">
          <cell r="C100" t="str">
            <v>16-P-9529/2016 e Of. SBU 023/2016</v>
          </cell>
          <cell r="D100" t="str">
            <v>Complementação para aquisição de mobiliários para o andar térreo da BC</v>
          </cell>
          <cell r="E100" t="str">
            <v>S</v>
          </cell>
          <cell r="F100">
            <v>26258.2</v>
          </cell>
          <cell r="G100">
            <v>28884.02</v>
          </cell>
          <cell r="H100" t="str">
            <v>AEPLAN</v>
          </cell>
          <cell r="I100">
            <v>0</v>
          </cell>
          <cell r="J100">
            <v>28884.02</v>
          </cell>
          <cell r="K100">
            <v>0</v>
          </cell>
          <cell r="L100" t="str">
            <v>Adiar</v>
          </cell>
          <cell r="M100" t="str">
            <v>Adiar</v>
          </cell>
          <cell r="N100">
            <v>0</v>
          </cell>
          <cell r="O100">
            <v>0</v>
          </cell>
          <cell r="P100" t="str">
            <v>Aguardando avaliação da Certidão de Acervo Técnico (CAT) pelo Cemeq. Dispensa de licitação. O elevador instalado no prédio da BCCL nunca passou por uma reforma durante os quase 30 anos de funcionamento e, atualmente, segundo pareceres técnicos encontra-se fora das normas vigentes. Operando diariamente, de segunda à sexta feira, das 7h30 às 22h45, ele transporta uma média de mil usuários/dia entre os cinco pavimentos do prédio, além de efetuar todo o transporte de carga do prédio (livros e equipamentos), o que acaba comprometendo em parte o seu funcionamento e as condições gerais da cabine. Além do alto risco quanto à segurança de usuários e funcionários, a situação torna-se ainda mais complicada pois a BCCL abriga o LAB – Laboratório de Acessibilidade da Unicamp, cuja missão é justamente atender e capacitar usuários com deficiência, incluindo aqueles com mobilidade total ou reduzida. Devido às constantes manutenções necessárias, já tivemos que realizar algumas ações extremas, como, por exemplo, transportar no colo usuários e funcionários com mobilidade reduzida, pois o elevador estava parado, o que é uma situação muito complicada, pois expõe e constrange a pessoa com deficiência, criando uma situação totalmente contrária aos princípios da acessibilidade e inclusão. Diversos funcionários e usuários também já ficaram presos no elevador, incluindo aí idosos, grávidas e pessoas hipertensas, que passaram mal. Devido a isso, inúmeras foram as reclamações já abertas junto à Ouvidoria da Unicamp por parte dos usuários, e também ocorrências registradas pela vigilância do campus. Importante ressaltar que o processo de aquisição via dispensa de licitação, por conta dos argumentos acima apresentados, ocorreu com sucesso, a empresa vencedora já enviou a CAT e estamos aguardando a avaliação desse documento por parte da equipe CEMEQ/Elevadores.  Em licitação.</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row>
        <row r="101">
          <cell r="C101" t="str">
            <v>Of. SBU 006/2015 e 05-P-7893/2015</v>
          </cell>
          <cell r="D101" t="str">
            <v xml:space="preserve">Reforma de sanitários </v>
          </cell>
          <cell r="E101" t="str">
            <v>S</v>
          </cell>
          <cell r="F101">
            <v>470439.67999999999</v>
          </cell>
          <cell r="G101">
            <v>611571.58400000003</v>
          </cell>
          <cell r="H101" t="str">
            <v>AEPLAN</v>
          </cell>
          <cell r="I101">
            <v>0</v>
          </cell>
          <cell r="J101">
            <v>611571.58400000003</v>
          </cell>
          <cell r="K101">
            <v>0</v>
          </cell>
          <cell r="L101" t="str">
            <v>Adiar</v>
          </cell>
          <cell r="M101" t="str">
            <v>Adiar</v>
          </cell>
          <cell r="N101">
            <v>0</v>
          </cell>
          <cell r="O101">
            <v>0</v>
          </cell>
          <cell r="P101" t="str">
            <v>Arguadando elaboração da pasta técnica por parte da equipe de manutenção da Prefeitura/UNICAMP - Extremamente alta - já que os banheiros da BCCL encontra-se em situação degratante, o que tem sido alvo de reclamações constantes por parte dos usuários e servidores, já que muita vezes o uso dos banheiros fica inviabilizado. A BCCL possui 21 banheiros distribuídos ao longo dos seus cinco andares, sendo que a grande maioria desses banheiros são usados por todos as pessoas que frequentam o prédio (cerca de 1000 usuários/dia). Desde 1989, data de inauguração da BCCL, os banheiros nunca foram reformados, ocorrendo apenas reparos hidráulicos corretivos e pontuais. Por esse motivo, a situação dos sanitários do prédio é realmente crítica (mau cheiro, vazamentos, teto sem proteção, portas que não fecham, louças danificadas, etc). Como consequencia, além das reclamações constantes por parte dos usuários e servidores da BCCL e de outros órgãos, quando do uso do nosso auditório, por exemplo, a abertura de Ordens de Serviço junto à Manutenção da Prefeitura é praticamente semanal, o que acaba gerando muitos outros gastos com equipamentos, válvulas de descarga, encanamentos etc. Vale destacar que já temos o recurso em nosso centro orçamentário e que todo o projeto arquitetônico está pronto. Resta apenas a elaboração da pasta técnica por parte da equipe DM/PREFEITURA. Também é importante mencionar que a nova Coordenadora Geral da Universidade, ciente do problema, se manifestou favorável à execução desse projeto.</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row>
        <row r="102">
          <cell r="C102" t="str">
            <v>Of. SBU 006/2015 e 05-P-7893/2015</v>
          </cell>
          <cell r="D102" t="str">
            <v>Reforma de sanitários</v>
          </cell>
          <cell r="E102" t="str">
            <v>S</v>
          </cell>
          <cell r="F102">
            <v>200560.32</v>
          </cell>
          <cell r="G102">
            <v>260728.41600000003</v>
          </cell>
          <cell r="H102" t="str">
            <v>AEPLAN</v>
          </cell>
          <cell r="I102">
            <v>0</v>
          </cell>
          <cell r="J102">
            <v>260728.41600000003</v>
          </cell>
          <cell r="K102">
            <v>0</v>
          </cell>
          <cell r="L102" t="str">
            <v>Adiar</v>
          </cell>
          <cell r="M102" t="str">
            <v>Adiar</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row>
        <row r="103">
          <cell r="C103" t="str">
            <v>Of. SBU 023/2016</v>
          </cell>
          <cell r="D103" t="str">
            <v xml:space="preserve">Reforma do auditório da BC </v>
          </cell>
          <cell r="E103" t="str">
            <v>S</v>
          </cell>
          <cell r="F103">
            <v>309133.11</v>
          </cell>
          <cell r="G103">
            <v>401873.04300000001</v>
          </cell>
          <cell r="H103" t="str">
            <v>AEPLAN</v>
          </cell>
          <cell r="I103">
            <v>0</v>
          </cell>
          <cell r="J103">
            <v>401873.04300000001</v>
          </cell>
          <cell r="K103">
            <v>0</v>
          </cell>
          <cell r="L103" t="str">
            <v>Adiar</v>
          </cell>
          <cell r="M103" t="str">
            <v>Adiar</v>
          </cell>
          <cell r="N103">
            <v>0</v>
          </cell>
          <cell r="O103">
            <v>0</v>
          </cell>
          <cell r="P103" t="str">
            <v xml:space="preserve">Aguardando projeto arquitetônico completo. Valor gasto até o momento: R$ 4.793,38 (projeto elétrico) - Saldo de R$ 304.339,62 - Aguardar - O auditório da BCCL é usado por milhares de pessoas todos os anos (alunos, funcionários, comunidade externa etc) para reuniões, cursos, treinamento e palestras. Há mais de 15 anos o espaço não passa por reformas e atualização tecnológica dos equipamentos. Como consequência, apresenta problemas no piso, forro, poltronas, sem contar que sua instalação elétrica já não suporta mais equipamentos. Embora essa reforma apresente-se como uma obra importante, e mesmo o recurso já estando disponível em nosso centro orçamentário, entendemos que diante do atual cenário de contingenciamento, esse é mais um projeto que poderá aguardar uma situação financeira mais favorável à Universidade. </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row>
        <row r="104">
          <cell r="C104" t="str">
            <v>01-P-25265/2014</v>
          </cell>
          <cell r="D104" t="str">
            <v xml:space="preserve">Aquisição de Câmeras de segurança para a BCCL </v>
          </cell>
          <cell r="E104" t="str">
            <v>N</v>
          </cell>
          <cell r="F104">
            <v>258306.15</v>
          </cell>
          <cell r="G104">
            <v>258306.15</v>
          </cell>
          <cell r="H104" t="str">
            <v>Unidade</v>
          </cell>
          <cell r="I104">
            <v>0</v>
          </cell>
          <cell r="J104">
            <v>258306.15</v>
          </cell>
          <cell r="K104">
            <v>0</v>
          </cell>
          <cell r="L104" t="str">
            <v>Adiar</v>
          </cell>
          <cell r="M104" t="str">
            <v>Adiar</v>
          </cell>
          <cell r="N104">
            <v>0</v>
          </cell>
          <cell r="O104">
            <v>0</v>
          </cell>
          <cell r="P104" t="str">
            <v xml:space="preserve">Em fase de cotação - Aguardar - Embora o recurso relacionado já conste no centro orçamentário da BCCL, e mesmo levando-se em conta a importância de um sistema de videosegurança para o prédio, diante do atual cenário de contingenciamento, entendemos que esse é um item que pode aguardar uma situação financeira mais favorável à Universidade para darmos andamento a referida aquisição. </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row>
        <row r="105">
          <cell r="C105" t="str">
            <v>16-P-04314/2017 Of. SBU 098/2016</v>
          </cell>
          <cell r="D105" t="str">
            <v>Adequações do Software Sophia - Inicialmente Of. SBU 009/2016 - Povoamento Repositório</v>
          </cell>
          <cell r="E105" t="str">
            <v>N</v>
          </cell>
          <cell r="F105">
            <v>54800</v>
          </cell>
          <cell r="G105">
            <v>54800</v>
          </cell>
          <cell r="H105" t="str">
            <v>Unidade</v>
          </cell>
          <cell r="I105">
            <v>0</v>
          </cell>
          <cell r="J105">
            <v>54800</v>
          </cell>
          <cell r="K105">
            <v>0</v>
          </cell>
          <cell r="L105" t="str">
            <v>Adiar</v>
          </cell>
          <cell r="M105" t="str">
            <v>Adiar</v>
          </cell>
          <cell r="N105">
            <v>0</v>
          </cell>
          <cell r="O105">
            <v>0</v>
          </cell>
          <cell r="P105" t="str">
            <v xml:space="preserve">Serviço parcialmente realizado - Valor gasto até o momento: R$ 29.520,00 - Saldo de R$25.280,00  - Aguardar  - O recurso restante (R$ 25.280.00) refere-se a contratação de ajustes necessários à integração do sofware Sophia, utilizado no gerenciamento de praticamente todas as rotinas das Bibliotecas do SBU, ao Repositório da Produção Científica e Intelectual da Unicamp via plataforma DSpace. No entanto, diante do atual cenário de contingenciamento, entendemos que esse projeto pode aguardar uma situação financeira mais favorável à Universidade. </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row>
        <row r="106">
          <cell r="C106" t="str">
            <v>16-P-25343-2015</v>
          </cell>
          <cell r="D106" t="str">
            <v>sala multiuso no subsolo- campus tranquilo</v>
          </cell>
          <cell r="E106" t="str">
            <v>N</v>
          </cell>
          <cell r="F106">
            <v>251256.59</v>
          </cell>
          <cell r="G106">
            <v>251256.59</v>
          </cell>
          <cell r="H106" t="str">
            <v>DGA</v>
          </cell>
          <cell r="I106">
            <v>0</v>
          </cell>
          <cell r="J106">
            <v>251256.59</v>
          </cell>
          <cell r="K106">
            <v>0</v>
          </cell>
          <cell r="L106" t="str">
            <v>Adiar</v>
          </cell>
          <cell r="M106" t="str">
            <v>Adiar</v>
          </cell>
          <cell r="N106" t="str">
            <v>Foi pregão</v>
          </cell>
          <cell r="O106">
            <v>0</v>
          </cell>
          <cell r="P106" t="str">
            <v xml:space="preserve"> no proc. 01P-19135/15 com programação de R$ 18.000.766,16. Trata-se dcaixilharia.e desenvolvimento de projetos de luminotécnica, conforto acústico, estrutural de concreto, estrutura metálica, instalações elétricas, impermeabilizaçõa e </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row>
        <row r="107">
          <cell r="C107" t="str">
            <v>Of. IA/SAI 03/2013</v>
          </cell>
          <cell r="D107" t="str">
            <v xml:space="preserve">Aquisição itens e serviços de TI, implantação rede Gigabit - prédio DMMC </v>
          </cell>
          <cell r="E107" t="str">
            <v>S</v>
          </cell>
          <cell r="F107">
            <v>69000</v>
          </cell>
          <cell r="G107">
            <v>75900</v>
          </cell>
          <cell r="H107" t="str">
            <v>AEPLAN</v>
          </cell>
          <cell r="I107">
            <v>0</v>
          </cell>
          <cell r="J107">
            <v>75900</v>
          </cell>
          <cell r="K107">
            <v>0</v>
          </cell>
          <cell r="L107" t="str">
            <v>Adiar</v>
          </cell>
          <cell r="M107" t="str">
            <v>Adiar</v>
          </cell>
          <cell r="N107">
            <v>0</v>
          </cell>
          <cell r="O107">
            <v>0</v>
          </cell>
          <cell r="P107" t="str">
            <v>Planes II - Recurso Contingenciado.</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row>
        <row r="108">
          <cell r="C108" t="str">
            <v>17-P-09198/2014</v>
          </cell>
          <cell r="D108" t="str">
            <v xml:space="preserve">Serv. diversos nas novas instalações no prédio da Midialogia do IA </v>
          </cell>
          <cell r="E108" t="str">
            <v>S</v>
          </cell>
          <cell r="F108">
            <v>45945.39</v>
          </cell>
          <cell r="G108">
            <v>50539.929000000004</v>
          </cell>
          <cell r="H108" t="str">
            <v>AEPLAN</v>
          </cell>
          <cell r="I108">
            <v>0</v>
          </cell>
          <cell r="J108">
            <v>50539.929000000004</v>
          </cell>
          <cell r="K108">
            <v>0</v>
          </cell>
          <cell r="L108" t="str">
            <v>Adiar</v>
          </cell>
          <cell r="M108" t="str">
            <v>Adiar</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row>
        <row r="109">
          <cell r="C109" t="str">
            <v>01-P-01880/2015</v>
          </cell>
          <cell r="D109" t="str">
            <v>Construção do Prédio do Departamento de Artes Cênicas e Corporais</v>
          </cell>
          <cell r="E109" t="str">
            <v>S</v>
          </cell>
          <cell r="F109">
            <v>17748700</v>
          </cell>
          <cell r="G109">
            <v>25735615</v>
          </cell>
          <cell r="H109" t="str">
            <v>AEPLAN</v>
          </cell>
          <cell r="I109">
            <v>0</v>
          </cell>
          <cell r="J109">
            <v>25735615</v>
          </cell>
          <cell r="K109">
            <v>0</v>
          </cell>
          <cell r="L109" t="str">
            <v>Adiar</v>
          </cell>
          <cell r="M109" t="str">
            <v>P1</v>
          </cell>
          <cell r="N109">
            <v>0</v>
          </cell>
          <cell r="O109" t="str">
            <v>Encaminhado ao IA em 05/02/2018 para manifestação</v>
          </cell>
          <cell r="P109" t="str">
            <v>Em planejamento na CPO. Projeto deverá ser alterado devido prédio estar enterrado e ser área de alagamento. Será necessário contratar estudo hidrológico.</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row>
        <row r="110">
          <cell r="C110" t="str">
            <v>01-P-1915/2015</v>
          </cell>
          <cell r="D110" t="str">
            <v>Conclusão de obra do Teatro do IA</v>
          </cell>
          <cell r="E110" t="str">
            <v>S</v>
          </cell>
          <cell r="F110">
            <v>18000766.16</v>
          </cell>
          <cell r="G110">
            <v>26101110.932</v>
          </cell>
          <cell r="H110" t="str">
            <v>AEPLAN</v>
          </cell>
          <cell r="I110">
            <v>0</v>
          </cell>
          <cell r="J110">
            <v>26101110.932</v>
          </cell>
          <cell r="K110">
            <v>0</v>
          </cell>
          <cell r="L110" t="str">
            <v>adiar</v>
          </cell>
          <cell r="M110" t="str">
            <v>P1</v>
          </cell>
          <cell r="N110" t="str">
            <v>somente o projeto consta como R$453.842,00</v>
          </cell>
          <cell r="O110">
            <v>0</v>
          </cell>
          <cell r="P110" t="str">
            <v>FU-93163-16 (adequação do projeto de estrutura metálica) - Em licitação de contratação de projetos, pela FUNCAMP / 01-30516-16 (conclusão do teatro) - Na DGA licitações para providências quanto a contratação dos projetos complementares da obra / 01-30025-14 (reforço estrutural do prédio de acesso principal ao teatro) R$ 138.252,34 - Previsão de finalização dos serviços contratados para a 1ª quinzena de junho/2017 .</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row>
        <row r="111">
          <cell r="C111" t="str">
            <v>05-P-00651/2016</v>
          </cell>
          <cell r="D111" t="str">
            <v>Ampliação do Prédio do Departamente de Música do IA</v>
          </cell>
          <cell r="E111" t="str">
            <v>S</v>
          </cell>
          <cell r="F111">
            <v>18779762.350000001</v>
          </cell>
          <cell r="G111">
            <v>27230655.407500003</v>
          </cell>
          <cell r="H111" t="str">
            <v>AEPLAN</v>
          </cell>
          <cell r="I111">
            <v>0</v>
          </cell>
          <cell r="J111">
            <v>27230655.407500003</v>
          </cell>
          <cell r="K111">
            <v>0</v>
          </cell>
          <cell r="L111" t="str">
            <v>Adiar</v>
          </cell>
          <cell r="M111" t="str">
            <v>Adiar</v>
          </cell>
          <cell r="N111">
            <v>0</v>
          </cell>
          <cell r="O111">
            <v>0</v>
          </cell>
          <cell r="P111" t="str">
            <v>Falta pagamento de R$ 79.968,94 do restante dos projetos.</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row>
        <row r="112">
          <cell r="C112" t="str">
            <v>Of. IA 089/2015</v>
          </cell>
          <cell r="D112" t="str">
            <v xml:space="preserve">Ampliação do prédio do departamento de música - IA </v>
          </cell>
          <cell r="E112" t="str">
            <v>S</v>
          </cell>
          <cell r="F112">
            <v>79968.94</v>
          </cell>
          <cell r="G112">
            <v>103959.622</v>
          </cell>
          <cell r="H112" t="str">
            <v>AEPLAN</v>
          </cell>
          <cell r="I112">
            <v>0</v>
          </cell>
          <cell r="J112">
            <v>103959.622</v>
          </cell>
          <cell r="K112">
            <v>0</v>
          </cell>
          <cell r="L112" t="str">
            <v>Adiar</v>
          </cell>
          <cell r="M112" t="str">
            <v>Adiar</v>
          </cell>
          <cell r="N112">
            <v>0</v>
          </cell>
          <cell r="O112">
            <v>0</v>
          </cell>
          <cell r="P112" t="str">
            <v>Falta pagamento de R$ 79.968,94 do restante dos projetos.</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row>
        <row r="113">
          <cell r="C113" t="str">
            <v>01-P-09750/2007</v>
          </cell>
          <cell r="D113" t="str">
            <v>Construção do Centro Academico - IA</v>
          </cell>
          <cell r="E113" t="str">
            <v>N</v>
          </cell>
          <cell r="F113">
            <v>176623.01</v>
          </cell>
          <cell r="G113">
            <v>176623.01</v>
          </cell>
          <cell r="H113" t="str">
            <v>Unidade</v>
          </cell>
          <cell r="I113">
            <v>0</v>
          </cell>
          <cell r="J113">
            <v>176623.01</v>
          </cell>
          <cell r="K113">
            <v>0</v>
          </cell>
          <cell r="L113" t="str">
            <v>Adiar</v>
          </cell>
          <cell r="M113" t="str">
            <v>Adiar</v>
          </cell>
          <cell r="N113">
            <v>0</v>
          </cell>
          <cell r="O113">
            <v>0</v>
          </cell>
          <cell r="P113" t="str">
            <v xml:space="preserve">Remanescente de obra, projeto concluído. Recursos orçamentários: R$ 6.749,41 suplementado no IA (C.O. 17), referente ao projeto, em 02/05/2012, R$ 265.898,90 suplementado no IA, referente a Construção do Centro Acadêmico do IA. Informamos que a última movimentação do processo, que temos conhecimento, ocorreu em 2013, não temos informações sobre o andamento da obra. Atualmente o IA possui saldo de R$ 185.228,07 referente ao saldo de 2016, não repassado no inicio deste exercício, disponível na AEPLAN para alocação mediante processo. Programação inserida na 3ª Revisão de 2011. Sem pendências AEPLAN. </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row>
        <row r="114">
          <cell r="C114" t="str">
            <v>Inexistente</v>
          </cell>
          <cell r="D114" t="str">
            <v>Reforma do Auditório</v>
          </cell>
          <cell r="E114" t="str">
            <v>N</v>
          </cell>
          <cell r="F114" t="str">
            <v>Não consta</v>
          </cell>
          <cell r="G114" t="str">
            <v>Não consta</v>
          </cell>
          <cell r="H114" t="str">
            <v>Unidade</v>
          </cell>
          <cell r="I114">
            <v>0</v>
          </cell>
          <cell r="J114" t="str">
            <v>Não consta</v>
          </cell>
          <cell r="K114">
            <v>0</v>
          </cell>
          <cell r="L114" t="str">
            <v>Adiar</v>
          </cell>
          <cell r="M114" t="str">
            <v>Adiar</v>
          </cell>
          <cell r="N114">
            <v>0</v>
          </cell>
          <cell r="O114">
            <v>0</v>
          </cell>
          <cell r="P114" t="str">
            <v>A reforma informada não tramitou pela AEPLAN. Sem pendências AEPLAN.</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row>
        <row r="115">
          <cell r="C115" t="str">
            <v>01-P-30516/2016</v>
          </cell>
          <cell r="D115" t="str">
            <v>Projeto para conclusão do Teatro Laboratório - IA</v>
          </cell>
          <cell r="E115" t="str">
            <v>N</v>
          </cell>
          <cell r="F115">
            <v>453842.72</v>
          </cell>
          <cell r="G115">
            <v>453843</v>
          </cell>
          <cell r="H115" t="str">
            <v>DGA</v>
          </cell>
          <cell r="I115">
            <v>0</v>
          </cell>
          <cell r="J115">
            <v>453843</v>
          </cell>
          <cell r="K115">
            <v>0</v>
          </cell>
          <cell r="L115" t="str">
            <v>Adiar</v>
          </cell>
          <cell r="M115" t="str">
            <v>P1</v>
          </cell>
          <cell r="N115">
            <v>0</v>
          </cell>
          <cell r="O115">
            <v>0</v>
          </cell>
          <cell r="P115" t="str">
            <v>Em licitação o projeto. Processo na AEPLAN em 19/06/17, em fase de pré licitação, aguardando definições. Foi informada de que deverá ser utilizado parte dos recursos indicados</v>
          </cell>
          <cell r="Q115" t="str">
            <v>Proc. 01-P-19189/2018</v>
          </cell>
          <cell r="R115" t="str">
            <v>IA</v>
          </cell>
          <cell r="S115">
            <v>43376</v>
          </cell>
          <cell r="T115" t="str">
            <v>Aquisição de materiais e serviços para execução de prova de carga na estrutua do Teatro do IA</v>
          </cell>
          <cell r="U115">
            <v>10753.17</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row>
        <row r="116">
          <cell r="C116" t="str">
            <v>01-P-26934/2011 e 01-P-17402/2016</v>
          </cell>
          <cell r="D116" t="str">
            <v>Acessibilidade IA</v>
          </cell>
          <cell r="E116" t="str">
            <v>N</v>
          </cell>
          <cell r="F116">
            <v>3147043.39</v>
          </cell>
          <cell r="G116">
            <v>3147043.39</v>
          </cell>
          <cell r="H116" t="str">
            <v>Unidade</v>
          </cell>
          <cell r="I116">
            <v>0</v>
          </cell>
          <cell r="J116">
            <v>3147043.39</v>
          </cell>
          <cell r="K116">
            <v>0</v>
          </cell>
          <cell r="L116" t="str">
            <v>acessibilidade</v>
          </cell>
          <cell r="M116" t="str">
            <v>acessibilidade</v>
          </cell>
          <cell r="N116" t="str">
            <v>Os itens serão estudados/merecem atenção específica (ver TAC)</v>
          </cell>
          <cell r="O116">
            <v>0</v>
          </cell>
          <cell r="P116" t="str">
            <v>Projeto em desenvolvimento. Informamos que estes processos nunca passaram pela AEPLAN. Sem pendências AEPLAN.</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row>
        <row r="117">
          <cell r="C117" t="str">
            <v>Of. CPO nº 057/2015 e 01-P-15146/2016</v>
          </cell>
          <cell r="D117" t="str">
            <v xml:space="preserve">Restauração da Fachadas, Acessibilidade e Acessos do IA </v>
          </cell>
          <cell r="E117" t="str">
            <v>S</v>
          </cell>
          <cell r="F117">
            <v>3147043.39</v>
          </cell>
          <cell r="G117">
            <v>4563212.9155000001</v>
          </cell>
          <cell r="H117" t="str">
            <v>AEPLAN</v>
          </cell>
          <cell r="I117">
            <v>0</v>
          </cell>
          <cell r="J117">
            <v>4563212.9155000001</v>
          </cell>
          <cell r="K117">
            <v>0</v>
          </cell>
          <cell r="L117" t="str">
            <v>acessibilidade</v>
          </cell>
          <cell r="M117" t="str">
            <v>acessibilidade</v>
          </cell>
          <cell r="N117" t="str">
            <v>Os itens serão estudados/merecem atenção específica (ver TAC)</v>
          </cell>
          <cell r="O117">
            <v>0</v>
          </cell>
          <cell r="P117" t="str">
            <v>Projeto em desenvolvimento. Processo 01-P-15146/2016 Obtenção autorização CETESB para remoção de árvore.</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row>
        <row r="118">
          <cell r="C118" t="str">
            <v>18-P-13230/2016</v>
          </cell>
          <cell r="D118" t="str">
            <v>Impl. Rede Elétrica Compacta para o Bloco G da FEQ</v>
          </cell>
          <cell r="E118" t="str">
            <v>S</v>
          </cell>
          <cell r="F118">
            <v>87200</v>
          </cell>
          <cell r="G118">
            <v>87200</v>
          </cell>
          <cell r="H118" t="str">
            <v>DGA</v>
          </cell>
          <cell r="I118">
            <v>0</v>
          </cell>
          <cell r="J118">
            <v>87200</v>
          </cell>
          <cell r="K118">
            <v>0</v>
          </cell>
          <cell r="L118" t="str">
            <v>P1</v>
          </cell>
          <cell r="M118" t="str">
            <v>Adiar</v>
          </cell>
          <cell r="N118" t="str">
            <v>segurança</v>
          </cell>
          <cell r="O118">
            <v>0</v>
          </cell>
          <cell r="P118" t="str">
            <v>Proposta vence em 26/06. Se for continuar chamar 1 dia útil antes.</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row>
        <row r="119">
          <cell r="C119" t="str">
            <v>Inexistente</v>
          </cell>
          <cell r="D119" t="str">
            <v>Planes II - Confecção e instalação anti-pânico nos Blocos B, C, D, E e Rahoma</v>
          </cell>
          <cell r="E119" t="str">
            <v>N</v>
          </cell>
          <cell r="F119">
            <v>65000</v>
          </cell>
          <cell r="G119">
            <v>65000</v>
          </cell>
          <cell r="H119" t="str">
            <v>Unidade</v>
          </cell>
          <cell r="I119">
            <v>0</v>
          </cell>
          <cell r="J119">
            <v>65000</v>
          </cell>
          <cell r="K119">
            <v>0</v>
          </cell>
          <cell r="L119" t="str">
            <v>P2</v>
          </cell>
          <cell r="M119" t="str">
            <v>Adiar</v>
          </cell>
          <cell r="N119" t="str">
            <v>verificar segurança</v>
          </cell>
          <cell r="O119">
            <v>0</v>
          </cell>
          <cell r="P119" t="str">
            <v>É prioritário, por questão de segurança, que pelo menos seja executado nos prédios B, C e D. As portas principais atuais das entradas desses prédios são estreitas e sem saída anti-pânico.</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row>
        <row r="120">
          <cell r="C120" t="str">
            <v>01-P-03432/2013</v>
          </cell>
          <cell r="D120" t="str">
            <v>Projeto FEQ / Abrigo para Resíduos Químicos</v>
          </cell>
          <cell r="E120" t="str">
            <v>S</v>
          </cell>
          <cell r="F120">
            <v>126395.93</v>
          </cell>
          <cell r="G120">
            <v>126395</v>
          </cell>
          <cell r="H120" t="str">
            <v>AEPLAN</v>
          </cell>
          <cell r="I120">
            <v>0</v>
          </cell>
          <cell r="J120">
            <v>126395</v>
          </cell>
          <cell r="K120">
            <v>0</v>
          </cell>
          <cell r="L120" t="str">
            <v>Adiar</v>
          </cell>
          <cell r="M120" t="str">
            <v>Adiar</v>
          </cell>
          <cell r="N120">
            <v>0</v>
          </cell>
          <cell r="O120">
            <v>0</v>
          </cell>
          <cell r="P120" t="str">
            <v>Houve tentativa de licitação/carta convite, mas foi suspenso pois foi detectado um problemada planilha de orçamento. Voltou para a Unidade para ajuste e o orçamento foi refeito. Embora seja importante para a gestão de resíduo, há a possibilidade de adaptação de uma área existente, embora não ideal, mas que pode atender minimamente as necessidades. Abre-se a possibilidade de trocar os recursos da construção do abrigo por reforma de uma área num prédio existente. Em licitação.</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row>
        <row r="121">
          <cell r="C121" t="str">
            <v>01-P-06592/2011 Pasta técnica (01-P-0422/2012)</v>
          </cell>
          <cell r="D121" t="str">
            <v>Prédio de ensino</v>
          </cell>
          <cell r="E121" t="str">
            <v>N</v>
          </cell>
          <cell r="F121">
            <v>2500000</v>
          </cell>
          <cell r="G121">
            <v>2500000</v>
          </cell>
          <cell r="H121" t="str">
            <v>Unidade</v>
          </cell>
          <cell r="I121">
            <v>0</v>
          </cell>
          <cell r="J121">
            <v>2500000</v>
          </cell>
          <cell r="K121">
            <v>0</v>
          </cell>
          <cell r="L121" t="str">
            <v>Adiar</v>
          </cell>
          <cell r="M121" t="str">
            <v>Adiar</v>
          </cell>
          <cell r="N121">
            <v>0</v>
          </cell>
          <cell r="O121">
            <v>0</v>
          </cell>
          <cell r="P121" t="str">
            <v>Projeto executivo e orçamento em 2016 de R$ 4.167.126,00. Este é um projeto, que face às condições financeiras da Universidade, pode ser adiado para um momento mais conveniente.</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row>
        <row r="122">
          <cell r="C122" t="str">
            <v>01-P-15986/2014</v>
          </cell>
          <cell r="D122" t="str">
            <v>Obra do nucleo de acessibilidade do Bloco A da FEQ</v>
          </cell>
          <cell r="E122" t="str">
            <v>S</v>
          </cell>
          <cell r="F122">
            <v>562857.37</v>
          </cell>
          <cell r="G122">
            <v>672857.37</v>
          </cell>
          <cell r="H122" t="str">
            <v>AEPLAN</v>
          </cell>
          <cell r="I122">
            <v>0</v>
          </cell>
          <cell r="J122">
            <v>672857.37</v>
          </cell>
          <cell r="K122">
            <v>0</v>
          </cell>
          <cell r="L122" t="str">
            <v>acessibilidade</v>
          </cell>
          <cell r="M122" t="str">
            <v>acessibilidade/adiar</v>
          </cell>
          <cell r="N122" t="str">
            <v>Os itens serão estudados/merecem atenção específica (ver TAC)</v>
          </cell>
          <cell r="O122">
            <v>0</v>
          </cell>
          <cell r="P122" t="str">
            <v>Houve uma solicitação para unidade para indicação do recurso e foi respondido que não havia pois tratava-se de um projeto da reitoria e o recurso foi reservado. O processo está seguindo, inclusive temos uma visita de equipe técnica na segunda p.f.. Há questões técnicas a serem superadas como a interferência com a rede lógica existente no local previamente definido.</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row>
        <row r="123">
          <cell r="C123" t="str">
            <v>Ofício FE nº 172/16 e Memo 10/16</v>
          </cell>
          <cell r="D123" t="str">
            <v>Investimento para implantação de Cursos EAD na FE</v>
          </cell>
          <cell r="E123" t="str">
            <v>N</v>
          </cell>
          <cell r="F123">
            <v>3655000</v>
          </cell>
          <cell r="G123">
            <v>3655000</v>
          </cell>
          <cell r="H123" t="str">
            <v>AEPLAN</v>
          </cell>
          <cell r="I123">
            <v>0</v>
          </cell>
          <cell r="J123">
            <v>3655000</v>
          </cell>
          <cell r="K123">
            <v>0</v>
          </cell>
          <cell r="L123" t="str">
            <v>Adiar</v>
          </cell>
          <cell r="M123" t="str">
            <v>Adiar</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row>
        <row r="124">
          <cell r="C124" t="str">
            <v>Of. FE 429/2012</v>
          </cell>
          <cell r="D124" t="str">
            <v xml:space="preserve">Aquisição de grupo motor gerador diesel - FE </v>
          </cell>
          <cell r="E124" t="str">
            <v>S</v>
          </cell>
          <cell r="F124">
            <v>85000</v>
          </cell>
          <cell r="G124">
            <v>93500.000000000015</v>
          </cell>
          <cell r="H124" t="str">
            <v>AEPLAN</v>
          </cell>
          <cell r="I124">
            <v>0</v>
          </cell>
          <cell r="J124">
            <v>93500.000000000015</v>
          </cell>
          <cell r="K124">
            <v>0</v>
          </cell>
          <cell r="L124" t="str">
            <v>Adiar</v>
          </cell>
          <cell r="M124" t="str">
            <v>Adiar</v>
          </cell>
          <cell r="N124">
            <v>0</v>
          </cell>
          <cell r="O124">
            <v>0</v>
          </cell>
          <cell r="P124" t="str">
            <v>Encontra-se na Área de EAD/FE. Observou-se que será preciso construir uma rede de dutos antes da execução desse projeto. O custo etimado para a rede é de R$ 400.000,00, ou seja, muito elevado, sendo que a FE não possui esse recurso disponível. Outro impedimento para o processo é que a PG não autoriza visitas técnicas para as empresas concorrentes, o que dificulta a licitação.</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row>
        <row r="125">
          <cell r="C125" t="str">
            <v>01-P-23330/2013</v>
          </cell>
          <cell r="D125" t="str">
            <v xml:space="preserve">Projeto executivo do Centro de Referência em Formação de Educadores </v>
          </cell>
          <cell r="E125" t="str">
            <v>S</v>
          </cell>
          <cell r="F125">
            <v>412580.67</v>
          </cell>
          <cell r="G125">
            <v>598241.97149999999</v>
          </cell>
          <cell r="H125" t="str">
            <v>AEPLAN</v>
          </cell>
          <cell r="I125">
            <v>0</v>
          </cell>
          <cell r="J125">
            <v>598241.97149999999</v>
          </cell>
          <cell r="K125">
            <v>0</v>
          </cell>
          <cell r="L125" t="str">
            <v>Adiar</v>
          </cell>
          <cell r="M125" t="str">
            <v>Adiar</v>
          </cell>
          <cell r="N125">
            <v>0</v>
          </cell>
          <cell r="O125">
            <v>0</v>
          </cell>
          <cell r="P125" t="str">
            <v>Licitação realizada. Processo está na DGA para elaboração de contrato. Necessário obter recursos para realização da obra. Reitoria criará um GT para estudo do Projeto.</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row>
        <row r="126">
          <cell r="C126" t="str">
            <v>Of. FE 221/2015</v>
          </cell>
          <cell r="D126" t="str">
            <v>Adequação da infraestrutura física do prédio "Anexo 3"</v>
          </cell>
          <cell r="E126" t="str">
            <v>S</v>
          </cell>
          <cell r="F126">
            <v>699258.09</v>
          </cell>
          <cell r="G126">
            <v>699258.09</v>
          </cell>
          <cell r="H126" t="str">
            <v>AEPLAN</v>
          </cell>
          <cell r="I126">
            <v>0</v>
          </cell>
          <cell r="J126">
            <v>699258.09</v>
          </cell>
          <cell r="K126">
            <v>0</v>
          </cell>
          <cell r="L126" t="str">
            <v>Adiar</v>
          </cell>
          <cell r="M126" t="str">
            <v>Adiar</v>
          </cell>
          <cell r="N126">
            <v>0</v>
          </cell>
          <cell r="O126">
            <v>0</v>
          </cell>
          <cell r="P126" t="str">
            <v>Processo está na EAD/FE. Após orçamentos, o valor etimado ficou em R$ 698.000,00, R$ 300.000,00 acima do reservado. Será preciso buscar novos recursos.</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row>
        <row r="127">
          <cell r="C127" t="str">
            <v>19-P-03319/2016 e 01-P-00049/2017</v>
          </cell>
          <cell r="D127" t="str">
            <v>Substituição de elevador do prédio principal da FE</v>
          </cell>
          <cell r="E127" t="str">
            <v>S</v>
          </cell>
          <cell r="F127">
            <v>155900</v>
          </cell>
          <cell r="G127">
            <v>202670</v>
          </cell>
          <cell r="H127" t="str">
            <v>AEPLAN</v>
          </cell>
          <cell r="I127">
            <v>0</v>
          </cell>
          <cell r="J127">
            <v>202670</v>
          </cell>
          <cell r="K127">
            <v>0</v>
          </cell>
          <cell r="L127" t="str">
            <v>Adiar</v>
          </cell>
          <cell r="M127" t="str">
            <v>Adiar</v>
          </cell>
          <cell r="N127">
            <v>0</v>
          </cell>
          <cell r="O127">
            <v>0</v>
          </cell>
          <cell r="P127" t="str">
            <v>Está na CPO (Edson) para Planejamento e criação de Pasta Técnica. Proc. 01P-00049/17 de mesmo assunto, na AEPLAN em 19/06/17, aguardando definições. A CPO consulta se os recursos inicialmente programados ainda continuam disponíveis.</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row>
        <row r="128">
          <cell r="C128" t="str">
            <v>01-P-07988/2014</v>
          </cell>
          <cell r="D128" t="str">
            <v xml:space="preserve">Reforma da Sala TIC da FE </v>
          </cell>
          <cell r="E128" t="str">
            <v>S</v>
          </cell>
          <cell r="F128">
            <v>289084.68</v>
          </cell>
          <cell r="G128">
            <v>375810.08400000003</v>
          </cell>
          <cell r="H128" t="str">
            <v>AEPLAN</v>
          </cell>
          <cell r="I128">
            <v>0</v>
          </cell>
          <cell r="J128">
            <v>375810.08400000003</v>
          </cell>
          <cell r="K128">
            <v>0</v>
          </cell>
          <cell r="L128" t="str">
            <v>Adiar</v>
          </cell>
          <cell r="M128" t="str">
            <v>Adiar</v>
          </cell>
          <cell r="N128">
            <v>0</v>
          </cell>
          <cell r="O128">
            <v>0</v>
          </cell>
          <cell r="P128" t="str">
            <v>Licitação fracassada. O valor final negociado (R$ 447.500,00) ficou muito acima do valor referencial . Será necessário realizar revisão do Projeto inicial para diminuir os custos.</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row>
        <row r="129">
          <cell r="C129" t="str">
            <v>01-P-24926/2016 Ofício FE 79/2016 e 120/2016</v>
          </cell>
          <cell r="D129" t="str">
            <v>Realocação de divisórias das salas de Professores  do 2º piso do Prédio Principal, com eliminação de amianto</v>
          </cell>
          <cell r="E129" t="str">
            <v>N</v>
          </cell>
          <cell r="F129">
            <v>700000</v>
          </cell>
          <cell r="G129">
            <v>700000</v>
          </cell>
          <cell r="H129" t="str">
            <v>Unidade</v>
          </cell>
          <cell r="I129">
            <v>0</v>
          </cell>
          <cell r="J129">
            <v>700000</v>
          </cell>
          <cell r="K129">
            <v>0</v>
          </cell>
          <cell r="L129" t="str">
            <v>Adiar</v>
          </cell>
          <cell r="M129" t="str">
            <v>Adiar</v>
          </cell>
          <cell r="N129">
            <v>0</v>
          </cell>
          <cell r="O129">
            <v>0</v>
          </cell>
          <cell r="P129" t="str">
            <v>Como a Prefeitura não possui pessoal para elaboração  da pasta técnica referente a elétrica, dados e telefonia, a FE está providenciando a contratação externa do Projeto, com recursos FE. Aguardando orçamento CPROJ para prosseguir. A Dman fará o projeto arquitetônico. A licitação deverá ocorrer no segundo semestre.</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row>
        <row r="130">
          <cell r="C130" t="str">
            <v>01-P-20326/2012</v>
          </cell>
          <cell r="D130" t="str">
            <v>Planejamento Rede Água Pluvial na FE</v>
          </cell>
          <cell r="E130" t="str">
            <v>N</v>
          </cell>
          <cell r="F130" t="str">
            <v>Não consta</v>
          </cell>
          <cell r="G130" t="str">
            <v>Não consta</v>
          </cell>
          <cell r="H130" t="str">
            <v>Unidade</v>
          </cell>
          <cell r="I130">
            <v>0</v>
          </cell>
          <cell r="J130" t="str">
            <v>Não consta</v>
          </cell>
          <cell r="K130">
            <v>0</v>
          </cell>
          <cell r="L130" t="str">
            <v>Adiar</v>
          </cell>
          <cell r="M130" t="str">
            <v>Adiar</v>
          </cell>
          <cell r="N130">
            <v>0</v>
          </cell>
          <cell r="O130">
            <v>0</v>
          </cell>
          <cell r="P130" t="str">
            <v>Não há recursos programados.</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row>
        <row r="131">
          <cell r="C131" t="str">
            <v>20-P-32087/2015</v>
          </cell>
          <cell r="D131" t="str">
            <v>Aq. Nobreaks (nuvem computacional)</v>
          </cell>
          <cell r="E131" t="str">
            <v>S</v>
          </cell>
          <cell r="F131">
            <v>850400</v>
          </cell>
          <cell r="G131">
            <v>935440.00000000012</v>
          </cell>
          <cell r="H131" t="str">
            <v>AEPLAN</v>
          </cell>
          <cell r="I131">
            <v>600000</v>
          </cell>
          <cell r="J131">
            <v>600000</v>
          </cell>
          <cell r="K131">
            <v>0</v>
          </cell>
          <cell r="L131" t="str">
            <v>P1</v>
          </cell>
          <cell r="M131" t="str">
            <v>P2</v>
          </cell>
          <cell r="N131" t="str">
            <v>estrategico</v>
          </cell>
          <cell r="O131" t="str">
            <v>Em fase de obtenção de propostas em decorrência da alteração de Anexo Técnico pela redefinição do valor a ser investido nos equipamentos. O valor programado inicialmente pela AEPLAN era de R$ 850.400,00</v>
          </cell>
          <cell r="P131" t="str">
            <v>Fase de análise e orçamentos.</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row>
        <row r="132">
          <cell r="C132" t="str">
            <v>20-P-00478/2016</v>
          </cell>
          <cell r="D132" t="str">
            <v>Suporte e implantação do ambiente nuvem</v>
          </cell>
          <cell r="E132" t="str">
            <v>S</v>
          </cell>
          <cell r="F132">
            <v>794600</v>
          </cell>
          <cell r="G132">
            <v>317600</v>
          </cell>
          <cell r="H132" t="str">
            <v>DGA</v>
          </cell>
          <cell r="I132">
            <v>0</v>
          </cell>
          <cell r="J132">
            <v>317600</v>
          </cell>
          <cell r="K132">
            <v>0</v>
          </cell>
          <cell r="L132" t="str">
            <v>P1</v>
          </cell>
          <cell r="M132" t="str">
            <v>P1</v>
          </cell>
          <cell r="N132" t="str">
            <v>estrategico</v>
          </cell>
          <cell r="O132" t="str">
            <v>Concluído. Recebimento provisório: 19/06/2017; serviços finalizado pela ShapeBlue em 21/06/2017; término da garantia: 19/09/2017; início dos serviços de suporte: 20/09/2017.</v>
          </cell>
          <cell r="P132" t="str">
            <v>Foram emitidas as devidas autorizações de fornecimento e contratos, estando pendente apenas a entrega e conclusão de serviços. Valor total do projeto R$ 632.000,00 - Já pago R$ 314.800,00, restante para pagamento R$ 317.600,00.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t="str">
            <v>Proc. 20-P-00478/2016</v>
          </cell>
          <cell r="AQ132" t="str">
            <v>CCUEC</v>
          </cell>
          <cell r="AR132">
            <v>42885</v>
          </cell>
          <cell r="AS132" t="str">
            <v>Suporte e implantação do ambiente nuvem</v>
          </cell>
          <cell r="AT132">
            <v>632000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row>
        <row r="133">
          <cell r="C133" t="str">
            <v>20-P-29318/2016</v>
          </cell>
          <cell r="D133" t="str">
            <v>Aquisição de solução de backup para Nuvem Computacional</v>
          </cell>
          <cell r="E133" t="str">
            <v>S</v>
          </cell>
          <cell r="F133">
            <v>549126.62</v>
          </cell>
          <cell r="G133">
            <v>317440</v>
          </cell>
          <cell r="H133" t="str">
            <v>DGA</v>
          </cell>
          <cell r="I133">
            <v>0</v>
          </cell>
          <cell r="J133">
            <v>317440</v>
          </cell>
          <cell r="K133">
            <v>0</v>
          </cell>
          <cell r="L133" t="str">
            <v>P1</v>
          </cell>
          <cell r="M133" t="str">
            <v>P1</v>
          </cell>
          <cell r="N133" t="str">
            <v>estrategico</v>
          </cell>
          <cell r="O133">
            <v>0</v>
          </cell>
          <cell r="P133" t="str">
            <v>Foram emitidas as devidas autorizações de fornecimento e contratos, estando pendente apenas a entrega e conclusão de serviços. Valor licitado mais baixo, correto R$ 317.440,00.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t="str">
            <v>Proc. 20-P-29318/2016</v>
          </cell>
          <cell r="AQ133" t="str">
            <v>CCUEC</v>
          </cell>
          <cell r="AR133">
            <v>42907</v>
          </cell>
          <cell r="AS133" t="str">
            <v xml:space="preserve">Aquisição de solução de backup </v>
          </cell>
          <cell r="AT133">
            <v>317440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row>
        <row r="134">
          <cell r="C134" t="str">
            <v>20-P-00471/2016</v>
          </cell>
          <cell r="D134" t="str">
            <v>Acréscimo de equipamentos para Piloto</v>
          </cell>
          <cell r="E134" t="str">
            <v>N</v>
          </cell>
          <cell r="F134">
            <v>106519.48</v>
          </cell>
          <cell r="G134">
            <v>106519.48</v>
          </cell>
          <cell r="H134" t="str">
            <v>Unidade</v>
          </cell>
          <cell r="I134">
            <v>0</v>
          </cell>
          <cell r="J134">
            <v>106519.48</v>
          </cell>
          <cell r="K134">
            <v>0</v>
          </cell>
          <cell r="L134" t="str">
            <v>Adiar</v>
          </cell>
          <cell r="M134" t="str">
            <v>P1</v>
          </cell>
          <cell r="N134" t="str">
            <v>Entrega principal concluída.Termo de acréscimo assinado em 07/06/2017 e enviado à empresa. Pedido de prorrogação de prazo enviado pela América e encaminhado à DGA em 05/9/2017.</v>
          </cell>
          <cell r="O134">
            <v>0</v>
          </cell>
          <cell r="P134" t="str">
            <v>Foram emitidas as devidas autorizações de fornecimento e contratos, estando pendente apenas a entrega e conclusão de serviços.</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t="str">
            <v>Proc. 20-P-00471/2016</v>
          </cell>
          <cell r="AQ134" t="str">
            <v>CCUEC</v>
          </cell>
          <cell r="AR134" t="str">
            <v>29/05/2017</v>
          </cell>
          <cell r="AS134" t="str">
            <v xml:space="preserve">Aquisição de Equipamento para o Piloto do Projeto Nuvem - Termo Aditivo - Compl. </v>
          </cell>
          <cell r="AT134">
            <v>7958.84</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row>
        <row r="135">
          <cell r="C135" t="str">
            <v>20-P-15607/2017</v>
          </cell>
          <cell r="D135" t="str">
            <v>Aquisição de licenças VMWare para os equipamentos da expansão da Nuvem Unicamp</v>
          </cell>
          <cell r="E135">
            <v>1007438.51</v>
          </cell>
          <cell r="F135" t="str">
            <v>AEPLAN e CGU</v>
          </cell>
          <cell r="G135">
            <v>1007438.51</v>
          </cell>
          <cell r="H135" t="str">
            <v>AEPLAN e CGU</v>
          </cell>
          <cell r="I135">
            <v>1007438.51</v>
          </cell>
          <cell r="J135">
            <v>1007438.51</v>
          </cell>
          <cell r="K135">
            <v>0</v>
          </cell>
          <cell r="L135" t="str">
            <v>estrategico</v>
          </cell>
          <cell r="M135" t="str">
            <v>P1</v>
          </cell>
          <cell r="N135" t="str">
            <v>estrategico</v>
          </cell>
          <cell r="O135" t="str">
            <v>Em fase de elaboração de grade comparativa de preço para envio à DGA para elaboração de edital e minuta.</v>
          </cell>
          <cell r="P135" t="str">
            <v>Novo Projeto encaminhado pela Unidade. Desmembrado do projeto Expansão dos Módulos de Processamento</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t="str">
            <v>Proc. 20-P-15607/2017</v>
          </cell>
          <cell r="AQ135" t="str">
            <v>CCUEC</v>
          </cell>
          <cell r="AR135">
            <v>43157</v>
          </cell>
          <cell r="AS135" t="str">
            <v xml:space="preserve">Aquisição de licença Wmware e suporte para expansão da Nuvem </v>
          </cell>
          <cell r="AT135">
            <v>420035.61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row>
        <row r="136">
          <cell r="C136" t="str">
            <v>20-P-11336/2017</v>
          </cell>
          <cell r="D136" t="str">
            <v>Aquisição de Equipamentos para expansão da Nuvem Unicamp</v>
          </cell>
          <cell r="E136">
            <v>3502373.88</v>
          </cell>
          <cell r="F136" t="str">
            <v>AEPLAN e CGU</v>
          </cell>
          <cell r="G136">
            <v>3502373.88</v>
          </cell>
          <cell r="H136" t="str">
            <v>AEPLAN e CGU</v>
          </cell>
          <cell r="I136">
            <v>3502373.88</v>
          </cell>
          <cell r="J136">
            <v>3502373.88</v>
          </cell>
          <cell r="K136">
            <v>0</v>
          </cell>
          <cell r="L136" t="str">
            <v>estrategico</v>
          </cell>
          <cell r="M136" t="str">
            <v>P1</v>
          </cell>
          <cell r="N136" t="str">
            <v>estrategico</v>
          </cell>
          <cell r="O136" t="str">
            <v xml:space="preserve">Minuta do edital feita pela DGA e encaminhado à PG. NA PG desde 28/08/2017. </v>
          </cell>
          <cell r="P136" t="str">
            <v>Novo Projeto encaminhado pela Unidade. Desmembrado do projeto Expansão dos Módulos de Processamento</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t="str">
            <v>Proc. 20-P-11336/2017</v>
          </cell>
          <cell r="AQ136" t="str">
            <v>CCUEC</v>
          </cell>
          <cell r="AR136">
            <v>43045</v>
          </cell>
          <cell r="AS136" t="str">
            <v>Aquisição de equip. para virtualização e armazenamento de dados  - Programação</v>
          </cell>
          <cell r="AT136">
            <v>761187.98999999976</v>
          </cell>
          <cell r="AU136" t="str">
            <v>Proc. 20-P-11336/2017</v>
          </cell>
          <cell r="AV136" t="str">
            <v>CCUEC</v>
          </cell>
          <cell r="AW136" t="str">
            <v>Até 17/09/2018</v>
          </cell>
          <cell r="AX136" t="str">
            <v>Cabos de rede twinax, Aquisição de equip. para virtualização e arm. Dados nuvem, Suplem. p/ atender projeto CPROJ, Suplem. p/ atender Projeto de Expansão Cabine Primária de Energi</v>
          </cell>
          <cell r="AY136">
            <v>1782124.22</v>
          </cell>
          <cell r="AZ136">
            <v>0</v>
          </cell>
          <cell r="BA136">
            <v>0</v>
          </cell>
          <cell r="BB136">
            <v>0</v>
          </cell>
          <cell r="BC136">
            <v>0</v>
          </cell>
          <cell r="BD136">
            <v>0</v>
          </cell>
          <cell r="BE136">
            <v>0</v>
          </cell>
          <cell r="BF136">
            <v>0</v>
          </cell>
          <cell r="BG136">
            <v>0</v>
          </cell>
          <cell r="BH136">
            <v>0</v>
          </cell>
          <cell r="BI136">
            <v>0</v>
          </cell>
        </row>
        <row r="137">
          <cell r="C137" t="str">
            <v>Inexistente</v>
          </cell>
          <cell r="D137" t="str">
            <v xml:space="preserve">Licenciamento das portas de Switches Brocade 10G </v>
          </cell>
          <cell r="E137">
            <v>107680</v>
          </cell>
          <cell r="F137" t="str">
            <v>AEPLAN e CGU</v>
          </cell>
          <cell r="G137">
            <v>107680</v>
          </cell>
          <cell r="H137" t="str">
            <v>AEPLAN e CGU</v>
          </cell>
          <cell r="I137">
            <v>107680</v>
          </cell>
          <cell r="J137">
            <v>107680</v>
          </cell>
          <cell r="K137">
            <v>0</v>
          </cell>
          <cell r="L137" t="str">
            <v>estrategico</v>
          </cell>
          <cell r="M137" t="str">
            <v>P1</v>
          </cell>
          <cell r="N137" t="str">
            <v>estrategico</v>
          </cell>
          <cell r="O137" t="str">
            <v>Em cotação para análise de composição de saldos e preço referencial. Aguardando propostas com valores FOB.</v>
          </cell>
          <cell r="P137" t="str">
            <v>Novo Projeto encaminhado pela Unidade. Desmembrado do projeto Expansão dos Módulos de Processamento</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row>
        <row r="138">
          <cell r="C138" t="str">
            <v>01-P-15987/2014</v>
          </cell>
          <cell r="D138" t="str">
            <v>Obra do núcleo de acessibilidade e reforma de sanitários do bloco 7 do IEL</v>
          </cell>
          <cell r="E138" t="str">
            <v>S</v>
          </cell>
          <cell r="F138">
            <v>688629.9</v>
          </cell>
          <cell r="G138">
            <v>998513.35499999998</v>
          </cell>
          <cell r="H138" t="str">
            <v>AEPLAN</v>
          </cell>
          <cell r="I138">
            <v>0</v>
          </cell>
          <cell r="J138">
            <v>998513.35499999998</v>
          </cell>
          <cell r="K138">
            <v>0</v>
          </cell>
          <cell r="L138" t="str">
            <v>acessibilidade</v>
          </cell>
          <cell r="M138" t="str">
            <v>acessibilidade</v>
          </cell>
          <cell r="N138" t="str">
            <v>Os itens serão estudados/merecem atenção específica (ver TAC)</v>
          </cell>
          <cell r="O138">
            <v>0</v>
          </cell>
          <cell r="P138" t="str">
            <v>Elaboração de projetos executivos por empresa externa, com recursos alocados pela Reitoria na ordem de R$ 688.629,90.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row>
        <row r="139">
          <cell r="C139" t="str">
            <v>22-P-02085/2017</v>
          </cell>
          <cell r="D139" t="str">
            <v>Mapoteca Deslizante</v>
          </cell>
          <cell r="E139">
            <v>0</v>
          </cell>
          <cell r="F139">
            <v>0</v>
          </cell>
          <cell r="G139">
            <v>75850</v>
          </cell>
          <cell r="H139" t="str">
            <v>DGA</v>
          </cell>
          <cell r="I139">
            <v>0</v>
          </cell>
          <cell r="J139">
            <v>87614.74</v>
          </cell>
          <cell r="K139">
            <v>0</v>
          </cell>
          <cell r="L139">
            <v>0</v>
          </cell>
          <cell r="M139" t="str">
            <v>P2</v>
          </cell>
          <cell r="N139" t="str">
            <v>Necessário para viabilizar mudança. Trata-se de subprojeto  do Ofício IG/DIR 006/2016 - Despesas com a mudança de prédio do IG.</v>
          </cell>
          <cell r="O139">
            <v>0</v>
          </cell>
          <cell r="P139" t="str">
            <v>Pregão em finalização (empresa pediu esclarecimentos técnicos).</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row>
        <row r="140">
          <cell r="C140" t="str">
            <v>01-P-17184/2016</v>
          </cell>
          <cell r="D140" t="str">
            <v>Aquisição de Mobiliário para escritório do IG</v>
          </cell>
          <cell r="E140">
            <v>0</v>
          </cell>
          <cell r="F140">
            <v>0</v>
          </cell>
          <cell r="G140">
            <v>8729</v>
          </cell>
          <cell r="H140" t="str">
            <v>Unidade</v>
          </cell>
          <cell r="I140">
            <v>0</v>
          </cell>
          <cell r="J140">
            <v>8729</v>
          </cell>
          <cell r="K140">
            <v>0</v>
          </cell>
          <cell r="L140" t="str">
            <v>Adiar</v>
          </cell>
          <cell r="M140" t="str">
            <v>Adiar</v>
          </cell>
          <cell r="N140" t="str">
            <v>Novo processo enviado pela Unidade após reunião setorial</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row>
        <row r="141">
          <cell r="C141" t="str">
            <v>01-P-30450/2016</v>
          </cell>
          <cell r="D141" t="str">
            <v>Fiscalização de obra de estrutura metálica</v>
          </cell>
          <cell r="E141" t="str">
            <v>S</v>
          </cell>
          <cell r="F141">
            <v>59897.63</v>
          </cell>
          <cell r="G141">
            <v>65887.392999999996</v>
          </cell>
          <cell r="H141" t="str">
            <v>AEPLAN</v>
          </cell>
          <cell r="I141">
            <v>0</v>
          </cell>
          <cell r="J141">
            <v>65887.392999999996</v>
          </cell>
          <cell r="K141">
            <v>0</v>
          </cell>
          <cell r="L141" t="str">
            <v>Adiar</v>
          </cell>
          <cell r="M141" t="str">
            <v>P1</v>
          </cell>
          <cell r="N141">
            <v>0</v>
          </cell>
          <cell r="O141">
            <v>0</v>
          </cell>
          <cell r="P141" t="str">
            <v xml:space="preserve">Contratação de empresa especializada para fiscalização da estrutura metálica da obra das quadras 10 a 13. - FEF.REF. PROC. 01-P-26939/2014. Fiscalização é complemento relativo a normas de segurança da obra de cobertura. Se encontra pronto e orçado, aguardando a conclusão da estrutura. Processo em andamento na CPO. </v>
          </cell>
          <cell r="Q141" t="str">
            <v>Proc. 01-P-30450/2016</v>
          </cell>
          <cell r="R141" t="str">
            <v>FEF</v>
          </cell>
          <cell r="S141">
            <v>42800</v>
          </cell>
          <cell r="T141" t="str">
            <v>Fiscalização de obra de estrutura metálica - Programação</v>
          </cell>
          <cell r="U141">
            <v>59897.63</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row>
        <row r="142">
          <cell r="C142" t="str">
            <v>01-P-19504/2010</v>
          </cell>
          <cell r="D142" t="str">
            <v>Reforma Quadras Poliesportivas Proc. 01P-26939/2014 e 01P-29034/2015)</v>
          </cell>
          <cell r="E142" t="str">
            <v>N</v>
          </cell>
          <cell r="F142">
            <v>5950000</v>
          </cell>
          <cell r="G142">
            <v>5950000</v>
          </cell>
          <cell r="H142" t="str">
            <v>Unidade</v>
          </cell>
          <cell r="I142">
            <v>0</v>
          </cell>
          <cell r="J142">
            <v>5950000</v>
          </cell>
          <cell r="K142">
            <v>0</v>
          </cell>
          <cell r="L142" t="str">
            <v>Adiar</v>
          </cell>
          <cell r="M142" t="str">
            <v>Adiar</v>
          </cell>
          <cell r="N142">
            <v>0</v>
          </cell>
          <cell r="O142">
            <v>0</v>
          </cell>
          <cell r="P142" t="str">
            <v xml:space="preserve">Recursos orçamentários: R$ 4.956.976,24 suplementado em 2013 na FEF (C.O. 23), referente ao Investimentos Autorizados pela administração central,  Informamos que a ultima movimentação financeira do processo, ocorreu em 2013, com anulação total do empenho. Atualmente a FEF possui saldo de R$ 4.992.724,73 referente ao saldo de 2016, não repassado no inicio deste exercício, disponível na AEPLAN para alocação mediante processo.  Incluído na 3ª Revisão de 2010 (R$ 3.144.000,00), Programação inserida na 2ª Revisão de 2012. Pendência AEPLAN - Devolver o saldo de 2016 mediante apresentação de processo. Resposta da CPO: Projeto encontra-se na etapa de executivo, e teve sua segunda entregaq recusada. A etapa executiva é a última etapa de desenvolvimento de projeto, na próxima entrega, se o projeto atender a todas as necessidades de normas, desenhos e detalhamentos, o projeto estará concluído. No momento temos uma compatibilização estrutural a ser resolvida junto a empresa do Pro. Maurício Dario, que estará na CPO para tratar o assunto em 08/06. A Graco está aguardando esta resposta para dar prosseguimento e entregar novamente o projeto.                                 </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row>
        <row r="143">
          <cell r="C143" t="str">
            <v>01-P-13420/2014</v>
          </cell>
          <cell r="D143" t="str">
            <v xml:space="preserve"> Reforma Quadras Poliesportivas</v>
          </cell>
          <cell r="E143" t="str">
            <v>N</v>
          </cell>
          <cell r="F143">
            <v>0</v>
          </cell>
          <cell r="G143">
            <v>0</v>
          </cell>
          <cell r="H143">
            <v>0</v>
          </cell>
          <cell r="I143">
            <v>0</v>
          </cell>
          <cell r="J143">
            <v>0</v>
          </cell>
          <cell r="K143">
            <v>0</v>
          </cell>
          <cell r="L143" t="str">
            <v>Adiar</v>
          </cell>
          <cell r="M143" t="str">
            <v>Adiar</v>
          </cell>
          <cell r="N143">
            <v>0</v>
          </cell>
          <cell r="O143">
            <v>0</v>
          </cell>
          <cell r="P143" t="str">
            <v>Processo nunca passou pela AEPLAN, tramitou entre CGU, CPO e GR.</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row>
        <row r="144">
          <cell r="C144" t="str">
            <v>01-P-27178/2010 e 01-P-05239/2017</v>
          </cell>
          <cell r="D144" t="str">
            <v>Reforma da piscina (entrou no Planes 2014)</v>
          </cell>
          <cell r="E144" t="str">
            <v>N</v>
          </cell>
          <cell r="F144">
            <v>568786.01</v>
          </cell>
          <cell r="G144">
            <v>568786.01</v>
          </cell>
          <cell r="H144" t="str">
            <v>Unidade</v>
          </cell>
          <cell r="I144">
            <v>0</v>
          </cell>
          <cell r="J144">
            <v>568786.01</v>
          </cell>
          <cell r="K144">
            <v>0</v>
          </cell>
          <cell r="L144" t="str">
            <v>Adiar</v>
          </cell>
          <cell r="M144" t="str">
            <v>P1</v>
          </cell>
          <cell r="N144">
            <v>0</v>
          </cell>
          <cell r="O144">
            <v>0</v>
          </cell>
          <cell r="P144" t="str">
            <v>Obra inicialmente aprovada com recursos do PLANES II - PMP. Com o contingenciamento dos recursos em 2015, o Diretor solicitou que a reforma tivesse prosseguimento com recursos do Programa de manutenção predial da própria Unidade.  Foi autorizado o prosseguimento da reforma pela Pró-Reitora de Desenvolvimento Universitário e oportunamente, quando do descontingenciamento dos recursos, os mesmos serão alocados ao Programa de Manutenção Predial da FEF. Sem pendências AEPLAN. Resposta da CPO: Estamos aguardando a entrega do anteprojeto, pois houve um aditamento de prazo em função de obras realizadas no local pela unidade, assim, o prazo final ficou para 8/10/17. Se houver inspeção interdita.</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row>
        <row r="145">
          <cell r="C145" t="str">
            <v>01-P-20642/2015</v>
          </cell>
          <cell r="D145" t="str">
            <v>Planejamento, readequação, ampliação e reforma do depósito de material de atletismo e sala de musculação</v>
          </cell>
          <cell r="E145" t="str">
            <v>N</v>
          </cell>
          <cell r="F145">
            <v>1098500</v>
          </cell>
          <cell r="G145">
            <v>1098500</v>
          </cell>
          <cell r="H145" t="str">
            <v>Unidade</v>
          </cell>
          <cell r="I145">
            <v>0</v>
          </cell>
          <cell r="J145">
            <v>1098500</v>
          </cell>
          <cell r="K145">
            <v>0</v>
          </cell>
          <cell r="L145" t="str">
            <v>Adiar</v>
          </cell>
          <cell r="M145" t="str">
            <v>Adiar</v>
          </cell>
          <cell r="N145">
            <v>0</v>
          </cell>
          <cell r="O145">
            <v>0</v>
          </cell>
          <cell r="P145" t="str">
            <v>Resposta da CPO: Projeto encontra-se na etapa de pré executivo, onde a primeira entrega foi recusada. Estamos no aguardo de envio por parte da empresa, o projeto encontra-se em atraso por parte da contratada, e estamos em constante cobrança em conjunto ao DGA.</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row>
        <row r="146">
          <cell r="C146" t="str">
            <v>23-P-25321/2015</v>
          </cell>
          <cell r="D146" t="str">
            <v>Construção de abrigo para resíduos</v>
          </cell>
          <cell r="E146" t="str">
            <v>N</v>
          </cell>
          <cell r="F146">
            <v>61926.53</v>
          </cell>
          <cell r="G146">
            <v>61926.53</v>
          </cell>
          <cell r="H146" t="str">
            <v>DGA</v>
          </cell>
          <cell r="I146">
            <v>0</v>
          </cell>
          <cell r="J146">
            <v>61926.53</v>
          </cell>
          <cell r="K146">
            <v>0</v>
          </cell>
          <cell r="L146" t="str">
            <v>Adiar</v>
          </cell>
          <cell r="M146" t="str">
            <v>P1</v>
          </cell>
          <cell r="N146">
            <v>0</v>
          </cell>
          <cell r="O146">
            <v>0</v>
          </cell>
          <cell r="P146" t="str">
            <v>Em licitação.</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row>
        <row r="147">
          <cell r="C147" t="str">
            <v>01-P-15971/2014</v>
          </cell>
          <cell r="D147" t="str">
            <v>Planejamento Núcleo de Acessibilidade e Reforma dos Sanitários do Predio da Biblioteca da FEF</v>
          </cell>
          <cell r="E147" t="str">
            <v>S</v>
          </cell>
          <cell r="F147">
            <v>1071322.3700000001</v>
          </cell>
          <cell r="G147">
            <v>1553417.4365000001</v>
          </cell>
          <cell r="H147" t="str">
            <v>AEPLAN</v>
          </cell>
          <cell r="I147">
            <v>0</v>
          </cell>
          <cell r="J147">
            <v>1553417.4365000001</v>
          </cell>
          <cell r="K147">
            <v>0</v>
          </cell>
          <cell r="L147" t="str">
            <v>acessibilidade</v>
          </cell>
          <cell r="M147" t="str">
            <v>acessibilidade/adiar</v>
          </cell>
          <cell r="N147" t="str">
            <v>Os itens serão estudados/merecem atenção específica (ver TAC)</v>
          </cell>
          <cell r="O147">
            <v>0</v>
          </cell>
          <cell r="P147" t="str">
            <v>Elevador para acessibilidade, pode abrir mão nesse momento.</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row>
        <row r="148">
          <cell r="C148" t="str">
            <v>Of. DEC nº 79/2017</v>
          </cell>
          <cell r="D148" t="str">
            <v>Revitalização do Piso Térreo do CAISM</v>
          </cell>
          <cell r="E148" t="str">
            <v>N</v>
          </cell>
          <cell r="F148">
            <v>3000000</v>
          </cell>
          <cell r="G148">
            <v>3000000</v>
          </cell>
          <cell r="H148" t="str">
            <v>Unidade</v>
          </cell>
          <cell r="I148">
            <v>0</v>
          </cell>
          <cell r="J148">
            <v>3000000</v>
          </cell>
          <cell r="K148">
            <v>0</v>
          </cell>
          <cell r="L148" t="str">
            <v>Adiar</v>
          </cell>
          <cell r="M148" t="str">
            <v>Adiar</v>
          </cell>
          <cell r="N148">
            <v>0</v>
          </cell>
          <cell r="O148">
            <v>0</v>
          </cell>
          <cell r="P148" t="str">
            <v>Não constam na Planilha AEPLAN - novas solicitações</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row>
        <row r="149">
          <cell r="C149" t="str">
            <v>Of. DEC nº 83/2017</v>
          </cell>
          <cell r="D149" t="str">
            <v>Manutenções Emergenciais de Equipamentos Médico-Hospitalares</v>
          </cell>
          <cell r="E149" t="str">
            <v>N</v>
          </cell>
          <cell r="F149">
            <v>342843</v>
          </cell>
          <cell r="G149">
            <v>342843</v>
          </cell>
          <cell r="H149" t="str">
            <v>Unidade</v>
          </cell>
          <cell r="I149">
            <v>0</v>
          </cell>
          <cell r="J149">
            <v>342843</v>
          </cell>
          <cell r="K149">
            <v>0</v>
          </cell>
          <cell r="L149" t="str">
            <v>Adiar</v>
          </cell>
          <cell r="M149" t="str">
            <v>Adiar</v>
          </cell>
          <cell r="N149">
            <v>0</v>
          </cell>
          <cell r="O149">
            <v>0</v>
          </cell>
          <cell r="P149" t="str">
            <v>Não constam na Planilha AEPLAN - novas solicitações</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row>
        <row r="150">
          <cell r="C150" t="str">
            <v>Of. DEC nº 83/2017</v>
          </cell>
          <cell r="D150" t="str">
            <v>Aquisição de Conjuntos Dosimétricos para Radioterapia</v>
          </cell>
          <cell r="E150" t="str">
            <v>N</v>
          </cell>
          <cell r="F150">
            <v>96616.9</v>
          </cell>
          <cell r="G150">
            <v>96617</v>
          </cell>
          <cell r="H150" t="str">
            <v>Unidade</v>
          </cell>
          <cell r="I150">
            <v>0</v>
          </cell>
          <cell r="J150">
            <v>96617</v>
          </cell>
          <cell r="K150">
            <v>0</v>
          </cell>
          <cell r="L150" t="str">
            <v>Adiar</v>
          </cell>
          <cell r="M150" t="str">
            <v>Adiar</v>
          </cell>
          <cell r="N150">
            <v>0</v>
          </cell>
          <cell r="O150">
            <v>0</v>
          </cell>
          <cell r="P150" t="str">
            <v>Não constam na Planilha AEPLAN - novas solicitações</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row>
        <row r="151">
          <cell r="C151" t="str">
            <v>CI. Manu nº 37/2017</v>
          </cell>
          <cell r="D151" t="str">
            <v xml:space="preserve">Estimativa de Investimento - Cobertura do Bloco da Diretoria Executiva </v>
          </cell>
          <cell r="E151" t="str">
            <v>N</v>
          </cell>
          <cell r="F151">
            <v>90000</v>
          </cell>
          <cell r="G151">
            <v>90000</v>
          </cell>
          <cell r="H151" t="str">
            <v>Unidade</v>
          </cell>
          <cell r="I151">
            <v>0</v>
          </cell>
          <cell r="J151">
            <v>90000</v>
          </cell>
          <cell r="K151">
            <v>0</v>
          </cell>
          <cell r="L151" t="str">
            <v>Adiar</v>
          </cell>
          <cell r="M151" t="str">
            <v>Adiar</v>
          </cell>
          <cell r="N151">
            <v>0</v>
          </cell>
          <cell r="O151">
            <v>0</v>
          </cell>
          <cell r="P151" t="str">
            <v>Não constam na Planilha AEPLAN - novas solicitações</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row>
        <row r="152">
          <cell r="C152" t="str">
            <v>01-P-06642/2015</v>
          </cell>
          <cell r="D152" t="str">
            <v>Substituição de para-raios da FEAGRI</v>
          </cell>
          <cell r="E152" t="str">
            <v>S</v>
          </cell>
          <cell r="F152">
            <v>603000</v>
          </cell>
          <cell r="G152">
            <v>603000</v>
          </cell>
          <cell r="H152" t="str">
            <v>CPO</v>
          </cell>
          <cell r="I152">
            <v>0</v>
          </cell>
          <cell r="J152">
            <v>603000</v>
          </cell>
          <cell r="K152">
            <v>0</v>
          </cell>
          <cell r="L152" t="str">
            <v>P2</v>
          </cell>
          <cell r="M152" t="str">
            <v>P2</v>
          </cell>
          <cell r="N152" t="str">
            <v>ver se tem a ver com segurança</v>
          </cell>
          <cell r="O152" t="str">
            <v>É prioritário, por questão de segurança, que pelo menos seja executado nos prédios B, C e D. As portas principais atuais das entradas desses prédios são estreitas e sem saída anti-pânico.</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row>
        <row r="153">
          <cell r="C153" t="str">
            <v>Of. FEAGRI 192/2017</v>
          </cell>
          <cell r="D153" t="str">
            <v>Instalação/Manutenção de Condicionadores de Ar</v>
          </cell>
          <cell r="E153" t="str">
            <v>S</v>
          </cell>
          <cell r="F153">
            <v>15000</v>
          </cell>
          <cell r="G153">
            <v>16500</v>
          </cell>
          <cell r="H153" t="str">
            <v>AEPLAN</v>
          </cell>
          <cell r="I153">
            <v>0</v>
          </cell>
          <cell r="J153">
            <v>16500</v>
          </cell>
          <cell r="K153">
            <v>0</v>
          </cell>
          <cell r="L153" t="str">
            <v>Adiar</v>
          </cell>
          <cell r="M153" t="str">
            <v>Adiar</v>
          </cell>
          <cell r="N153">
            <v>0</v>
          </cell>
          <cell r="O153">
            <v>0</v>
          </cell>
          <cell r="P153">
            <v>0</v>
          </cell>
          <cell r="Q153" t="str">
            <v>Of. FEAGRI 192/2017</v>
          </cell>
          <cell r="R153" t="str">
            <v>FEAGRI</v>
          </cell>
          <cell r="S153">
            <v>42803</v>
          </cell>
          <cell r="T153" t="str">
            <v>Instalação/Manutenção de Condicionadores de Ar - Programação</v>
          </cell>
          <cell r="U153">
            <v>15000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row>
        <row r="154">
          <cell r="C154" t="str">
            <v>01-P-15967/2014</v>
          </cell>
          <cell r="D154" t="str">
            <v>Obra do núcleo de acessibilidade do prédio I da FEAGRI</v>
          </cell>
          <cell r="E154" t="str">
            <v>S</v>
          </cell>
          <cell r="F154">
            <v>719561.93</v>
          </cell>
          <cell r="G154">
            <v>1043364.7985</v>
          </cell>
          <cell r="H154" t="str">
            <v>AEPLAN</v>
          </cell>
          <cell r="I154">
            <v>0</v>
          </cell>
          <cell r="J154">
            <v>1043364.7985</v>
          </cell>
          <cell r="K154">
            <v>0</v>
          </cell>
          <cell r="L154" t="str">
            <v>Acessibilidade</v>
          </cell>
          <cell r="M154" t="str">
            <v xml:space="preserve">Acessibilidade </v>
          </cell>
          <cell r="N154" t="str">
            <v>Os itens serão estudados/merecem atenção específica (ver TAC)</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row>
        <row r="155">
          <cell r="C155" t="str">
            <v>28-P-24132/2012</v>
          </cell>
          <cell r="D155" t="str">
            <v xml:space="preserve">Implantação de reservatório elevado na FEAGRI </v>
          </cell>
          <cell r="E155" t="str">
            <v>S</v>
          </cell>
          <cell r="F155">
            <v>107000</v>
          </cell>
          <cell r="G155">
            <v>155150</v>
          </cell>
          <cell r="H155" t="str">
            <v>AEPLAN</v>
          </cell>
          <cell r="I155">
            <v>0</v>
          </cell>
          <cell r="J155">
            <v>155150</v>
          </cell>
          <cell r="K155">
            <v>0</v>
          </cell>
          <cell r="L155" t="str">
            <v>Adiar</v>
          </cell>
          <cell r="M155" t="str">
            <v>Adiar</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row>
        <row r="156">
          <cell r="C156" t="str">
            <v>01-P-05218/2012</v>
          </cell>
          <cell r="D156" t="str">
            <v>Vestiário para o Campo Experimental da FEAGRI</v>
          </cell>
          <cell r="E156" t="str">
            <v>S</v>
          </cell>
          <cell r="F156">
            <v>597490</v>
          </cell>
          <cell r="G156">
            <v>866360.5</v>
          </cell>
          <cell r="H156" t="str">
            <v>AEPLAN</v>
          </cell>
          <cell r="I156">
            <v>0</v>
          </cell>
          <cell r="J156">
            <v>866360.5</v>
          </cell>
          <cell r="K156">
            <v>0</v>
          </cell>
          <cell r="L156" t="str">
            <v>Acessibilidade</v>
          </cell>
          <cell r="M156" t="str">
            <v xml:space="preserve">Acessibilidade </v>
          </cell>
          <cell r="N156" t="str">
            <v>Os itens serão estudados/merecem atenção específica (ver TAC)</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row>
        <row r="157">
          <cell r="C157" t="str">
            <v>01-P-25876/2015 e 01-P-6338/2017</v>
          </cell>
          <cell r="D157" t="str">
            <v>Reservatório elevado para 4 prédios da FEAGRI</v>
          </cell>
          <cell r="E157" t="str">
            <v>S</v>
          </cell>
          <cell r="F157">
            <v>318502.28000000003</v>
          </cell>
          <cell r="G157">
            <v>318502</v>
          </cell>
          <cell r="H157" t="str">
            <v>DGA</v>
          </cell>
          <cell r="I157">
            <v>0</v>
          </cell>
          <cell r="J157">
            <v>318502</v>
          </cell>
          <cell r="K157">
            <v>0</v>
          </cell>
          <cell r="L157" t="str">
            <v>Adiar</v>
          </cell>
          <cell r="M157" t="str">
            <v>Adiar</v>
          </cell>
          <cell r="N157" t="str">
            <v>licitação em andamento</v>
          </cell>
          <cell r="O157">
            <v>0</v>
          </cell>
          <cell r="P157" t="str">
            <v>Em licitação. Proc. 01P-6338/2017 do mesmo assunto na AEPLAN em 19/06/17, em fase de pré licitação, aguardando definições. Além dos recursos programados inicialmente solicita complementação de R$ 6.179,32, tendo em vista novo valor referencial.</v>
          </cell>
          <cell r="Q157" t="str">
            <v>Proc. 01-P-25876/2015</v>
          </cell>
          <cell r="R157" t="str">
            <v>FEAGRI</v>
          </cell>
          <cell r="S157">
            <v>42817</v>
          </cell>
          <cell r="T157" t="str">
            <v>Reservatório elevado para 4 prédios da FEAGRI - Programação</v>
          </cell>
          <cell r="U157">
            <v>312322.96000000002</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row>
        <row r="158">
          <cell r="C158" t="str">
            <v>Of. FEAGRI 123/2016</v>
          </cell>
          <cell r="D158" t="str">
            <v xml:space="preserve">Instalação de elevador no prédio III da FEAGRI </v>
          </cell>
          <cell r="E158" t="str">
            <v>S</v>
          </cell>
          <cell r="F158">
            <v>262843.90999999997</v>
          </cell>
          <cell r="G158">
            <v>341697.08299999998</v>
          </cell>
          <cell r="H158" t="str">
            <v>AEPLAN</v>
          </cell>
          <cell r="I158">
            <v>0</v>
          </cell>
          <cell r="J158">
            <v>341697.08299999998</v>
          </cell>
          <cell r="K158">
            <v>0</v>
          </cell>
          <cell r="L158" t="str">
            <v>Adiar</v>
          </cell>
          <cell r="M158" t="str">
            <v>Adiar</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row>
        <row r="159">
          <cell r="C159" t="str">
            <v>01-P-26621/2015</v>
          </cell>
          <cell r="D159" t="str">
            <v>Reforma de sanitários dos laboratórios da FEAGRI</v>
          </cell>
          <cell r="E159" t="str">
            <v>S</v>
          </cell>
          <cell r="F159">
            <v>288540.43</v>
          </cell>
          <cell r="G159">
            <v>375102.55900000001</v>
          </cell>
          <cell r="H159" t="str">
            <v>AEPLAN</v>
          </cell>
          <cell r="I159">
            <v>0</v>
          </cell>
          <cell r="J159">
            <v>375102.55900000001</v>
          </cell>
          <cell r="K159">
            <v>0</v>
          </cell>
          <cell r="L159" t="str">
            <v>Acessibilidade</v>
          </cell>
          <cell r="M159" t="str">
            <v xml:space="preserve">Acessibilidade </v>
          </cell>
          <cell r="N159" t="str">
            <v>Os itens serão estudados/merecem atenção específica (ver TAC)</v>
          </cell>
          <cell r="O159">
            <v>0</v>
          </cell>
          <cell r="P159">
            <v>0</v>
          </cell>
          <cell r="Q159" t="str">
            <v>Proc. 01-P-26621/2015</v>
          </cell>
          <cell r="R159" t="str">
            <v>FEAGRI</v>
          </cell>
          <cell r="S159">
            <v>42802</v>
          </cell>
          <cell r="T159" t="str">
            <v>Reforma de sanitários dos laboratórios da FEAGRI - Programação</v>
          </cell>
          <cell r="U159">
            <v>288540.43</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row>
        <row r="160">
          <cell r="C160" t="str">
            <v>28-P-16772/2017</v>
          </cell>
          <cell r="D160" t="str">
            <v>Serviço de Execução de Obras de Reparos na Rede de Esgoto da FEAGRI</v>
          </cell>
          <cell r="E160">
            <v>0</v>
          </cell>
          <cell r="F160">
            <v>0</v>
          </cell>
          <cell r="G160">
            <v>17450</v>
          </cell>
          <cell r="H160" t="str">
            <v>Unidade</v>
          </cell>
          <cell r="I160">
            <v>0</v>
          </cell>
          <cell r="J160">
            <v>17450</v>
          </cell>
          <cell r="K160">
            <v>0</v>
          </cell>
          <cell r="L160">
            <v>0</v>
          </cell>
          <cell r="M160">
            <v>0</v>
          </cell>
          <cell r="N160" t="str">
            <v>Novo processo enviado pela Unidade após reunião setorial</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row>
        <row r="161">
          <cell r="C161" t="str">
            <v>01-P-07985/2014</v>
          </cell>
          <cell r="D161" t="str">
            <v>Laboratórios Multidisciplinares em Engenharia de Energia e de Informática</v>
          </cell>
          <cell r="E161" t="str">
            <v>S</v>
          </cell>
          <cell r="F161">
            <v>1185313.07</v>
          </cell>
          <cell r="G161">
            <v>1718703.9515</v>
          </cell>
          <cell r="H161" t="str">
            <v>AEPLAN</v>
          </cell>
          <cell r="I161">
            <v>0</v>
          </cell>
          <cell r="J161">
            <v>1718703.9515</v>
          </cell>
          <cell r="K161">
            <v>0</v>
          </cell>
          <cell r="L161" t="str">
            <v>Adiar</v>
          </cell>
          <cell r="M161" t="str">
            <v>Adiar</v>
          </cell>
          <cell r="N161">
            <v>0</v>
          </cell>
          <cell r="O161">
            <v>0</v>
          </cell>
          <cell r="P161" t="str">
            <v>Em elaboração do projeto executivo.</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row>
        <row r="162">
          <cell r="C162" t="str">
            <v>29-P-26568/2016 e 01-P-13566/2016</v>
          </cell>
          <cell r="D162" t="str">
            <v>Reforma dos Sanitários</v>
          </cell>
          <cell r="E162" t="str">
            <v>N</v>
          </cell>
          <cell r="F162">
            <v>126912.1</v>
          </cell>
          <cell r="G162">
            <v>134994.54</v>
          </cell>
          <cell r="H162" t="str">
            <v>AEPLAN</v>
          </cell>
          <cell r="I162">
            <v>0</v>
          </cell>
          <cell r="J162">
            <v>134994.54</v>
          </cell>
          <cell r="K162">
            <v>0</v>
          </cell>
          <cell r="L162" t="str">
            <v>Adiar</v>
          </cell>
          <cell r="M162" t="str">
            <v>Adiar</v>
          </cell>
          <cell r="N162" t="str">
            <v>pasta técnica</v>
          </cell>
          <cell r="O162">
            <v>0</v>
          </cell>
          <cell r="P162" t="str">
            <v>Em licitação.</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row>
        <row r="163">
          <cell r="C163" t="str">
            <v>01-P-00770/2013</v>
          </cell>
          <cell r="D163" t="str">
            <v>Acessibilidade Bloco H da FEEC (Projeto e Obra)</v>
          </cell>
          <cell r="E163" t="str">
            <v>S</v>
          </cell>
          <cell r="F163">
            <v>505332.85</v>
          </cell>
          <cell r="G163">
            <v>732732.63249999995</v>
          </cell>
          <cell r="H163" t="str">
            <v>AEPLAN</v>
          </cell>
          <cell r="I163">
            <v>0</v>
          </cell>
          <cell r="J163">
            <v>732732.63249999995</v>
          </cell>
          <cell r="K163">
            <v>0</v>
          </cell>
          <cell r="L163" t="str">
            <v>acessibilidade</v>
          </cell>
          <cell r="M163" t="str">
            <v>acessibildade/adiar</v>
          </cell>
          <cell r="N163" t="str">
            <v>Os itens serão estudados/merecem atenção específica (ver TAC)</v>
          </cell>
          <cell r="O163">
            <v>0</v>
          </cell>
          <cell r="P163" t="str">
            <v>Em elaboração do projeto executivo R$ 17.800,00 - valor do projeto (01-P-7610/2016).</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row>
        <row r="164">
          <cell r="C164" t="str">
            <v>31-P-3398/2015</v>
          </cell>
          <cell r="D164" t="str">
            <v xml:space="preserve">Construção da cerca perimetral </v>
          </cell>
          <cell r="E164" t="str">
            <v>N</v>
          </cell>
          <cell r="F164">
            <v>374080</v>
          </cell>
          <cell r="G164">
            <v>374080</v>
          </cell>
          <cell r="H164" t="str">
            <v>DGA</v>
          </cell>
          <cell r="I164">
            <v>0</v>
          </cell>
          <cell r="J164">
            <v>374080</v>
          </cell>
          <cell r="K164">
            <v>0</v>
          </cell>
          <cell r="L164" t="str">
            <v>P1</v>
          </cell>
          <cell r="M164" t="str">
            <v>Adiar</v>
          </cell>
          <cell r="N164" t="str">
            <v>segurança</v>
          </cell>
          <cell r="O164">
            <v>0</v>
          </cell>
          <cell r="P164" t="str">
            <v>Roubos e invasões constantes no local.</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row>
        <row r="165">
          <cell r="C165" t="str">
            <v>31-P-26212/2015</v>
          </cell>
          <cell r="D165" t="str">
            <v>Instalação de logofaixa nas proximidades do CPQBA</v>
          </cell>
          <cell r="E165" t="str">
            <v>S</v>
          </cell>
          <cell r="F165">
            <v>92041.76</v>
          </cell>
          <cell r="G165">
            <v>133460.552</v>
          </cell>
          <cell r="H165" t="str">
            <v>AEPLAN</v>
          </cell>
          <cell r="I165">
            <v>0</v>
          </cell>
          <cell r="J165">
            <v>133460.552</v>
          </cell>
          <cell r="K165">
            <v>0</v>
          </cell>
          <cell r="L165" t="str">
            <v>Adiar</v>
          </cell>
          <cell r="M165" t="str">
            <v>Adiar</v>
          </cell>
          <cell r="N165">
            <v>0</v>
          </cell>
          <cell r="O165">
            <v>0</v>
          </cell>
          <cell r="P165" t="str">
            <v>Não é prioritário, podendo ficar para outro momento. Estamos inclusive procurando pelo menos uma parte de recursos externos à Universidade para poder operacionalizá-lo. Em licitação.</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row>
        <row r="166">
          <cell r="C166" t="str">
            <v xml:space="preserve">01-P-4347/2014 </v>
          </cell>
          <cell r="D166" t="str">
            <v>Contratação de empresa para execução da obra de remodelação de entrada de energia</v>
          </cell>
          <cell r="E166" t="str">
            <v>N</v>
          </cell>
          <cell r="F166">
            <v>1843461.3</v>
          </cell>
          <cell r="G166">
            <v>47170.239999999998</v>
          </cell>
          <cell r="H166" t="str">
            <v>AEPLAN</v>
          </cell>
          <cell r="I166">
            <v>0</v>
          </cell>
          <cell r="J166">
            <v>47170.239999999998</v>
          </cell>
          <cell r="K166">
            <v>0</v>
          </cell>
          <cell r="L166" t="str">
            <v>P1</v>
          </cell>
          <cell r="M166" t="str">
            <v>P1</v>
          </cell>
          <cell r="N166" t="str">
            <v>já em execuão</v>
          </cell>
          <cell r="O166">
            <v>0</v>
          </cell>
          <cell r="P166" t="str">
            <v>Obra em execução.</v>
          </cell>
          <cell r="Q166">
            <v>0</v>
          </cell>
          <cell r="R166">
            <v>0</v>
          </cell>
          <cell r="S166">
            <v>0</v>
          </cell>
          <cell r="T166">
            <v>0</v>
          </cell>
          <cell r="U166">
            <v>0</v>
          </cell>
          <cell r="V166">
            <v>0</v>
          </cell>
          <cell r="W166">
            <v>0</v>
          </cell>
          <cell r="X166">
            <v>0</v>
          </cell>
          <cell r="Y166">
            <v>0</v>
          </cell>
          <cell r="Z166">
            <v>0</v>
          </cell>
          <cell r="AA166" t="str">
            <v>Proc. 01-P-04347/2014</v>
          </cell>
          <cell r="AB166" t="str">
            <v>HEMO</v>
          </cell>
          <cell r="AC166">
            <v>42907</v>
          </cell>
          <cell r="AD166" t="str">
            <v>Execução de remodelação entrada energia Hemocentro - TA 3</v>
          </cell>
          <cell r="AE166">
            <v>37917.06</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row>
        <row r="167">
          <cell r="C167" t="str">
            <v>32-P-31898/2015</v>
          </cell>
          <cell r="D167" t="str">
            <v xml:space="preserve">Obra do Novo Prédio Coordenadoria, Metrologia e Refeitório do Hemocentro </v>
          </cell>
          <cell r="E167" t="str">
            <v>S</v>
          </cell>
          <cell r="F167">
            <v>1342703.31</v>
          </cell>
          <cell r="G167">
            <v>707243.22</v>
          </cell>
          <cell r="H167" t="str">
            <v>AEPLAN</v>
          </cell>
          <cell r="I167">
            <v>0</v>
          </cell>
          <cell r="J167">
            <v>707243.22</v>
          </cell>
          <cell r="K167">
            <v>0</v>
          </cell>
          <cell r="L167" t="str">
            <v>P1</v>
          </cell>
          <cell r="M167" t="str">
            <v>P1</v>
          </cell>
          <cell r="N167" t="str">
            <v>ver se dá para parar. Valor total da obra R$ 1946919,79. Diferença no valor já foi pago</v>
          </cell>
          <cell r="O167">
            <v>0</v>
          </cell>
          <cell r="P167" t="str">
            <v>Obra em execução.</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row>
        <row r="168">
          <cell r="C168" t="str">
            <v>32-P-23159/2016</v>
          </cell>
          <cell r="D168" t="str">
            <v>Equipamentos de climatização para o Hemocentro - Laboratório Pesquisa e Hemofilia e Doenças Vasculares. Nem iniciou.</v>
          </cell>
          <cell r="E168" t="str">
            <v>S</v>
          </cell>
          <cell r="F168">
            <v>79000</v>
          </cell>
          <cell r="G168">
            <v>86900</v>
          </cell>
          <cell r="H168" t="str">
            <v>AEPLAN</v>
          </cell>
          <cell r="I168">
            <v>0</v>
          </cell>
          <cell r="J168">
            <v>86900</v>
          </cell>
          <cell r="K168">
            <v>0</v>
          </cell>
          <cell r="L168" t="str">
            <v>Adiar</v>
          </cell>
          <cell r="M168" t="str">
            <v>Adiar</v>
          </cell>
          <cell r="N168">
            <v>0</v>
          </cell>
          <cell r="O168">
            <v>0</v>
          </cell>
          <cell r="P168" t="str">
            <v>Processo encaminhado a PRDU em 23/05/2017. São essenciais para o funcionamento do Laboratório de Pesquisa em Hemofilia e Doenças Vasculares, obra física finalizada, falta a climatização.</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row>
        <row r="169">
          <cell r="C169" t="str">
            <v>Memo. HEMO 053/2015</v>
          </cell>
          <cell r="D169" t="str">
            <v>Construção de câmara fria, recepção e área de liberação para o Hemocentro</v>
          </cell>
          <cell r="E169" t="str">
            <v>S</v>
          </cell>
          <cell r="F169">
            <v>271015</v>
          </cell>
          <cell r="G169">
            <v>392971.75</v>
          </cell>
          <cell r="H169" t="str">
            <v>AEPLAN</v>
          </cell>
          <cell r="I169">
            <v>0</v>
          </cell>
          <cell r="J169">
            <v>392971.75</v>
          </cell>
          <cell r="K169">
            <v>0</v>
          </cell>
          <cell r="L169" t="str">
            <v>Adiar</v>
          </cell>
          <cell r="M169" t="str">
            <v>Adiar</v>
          </cell>
          <cell r="N169">
            <v>0</v>
          </cell>
          <cell r="O169">
            <v>0</v>
          </cell>
          <cell r="P169" t="str">
            <v>Aguardando liberação do local de construção. Provavelmente desocupação em julho/2017. Necessário para o aumento do estoque de plasmae back up.</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row>
        <row r="170">
          <cell r="C170" t="str">
            <v>Ped. 13/2017 SeAC</v>
          </cell>
          <cell r="D170" t="str">
            <v>Contratação de material e mão de obra para infraestrutura de dados e telefonia do novo prédio</v>
          </cell>
          <cell r="E170" t="str">
            <v>N</v>
          </cell>
          <cell r="F170">
            <v>83200</v>
          </cell>
          <cell r="G170">
            <v>83200</v>
          </cell>
          <cell r="H170" t="str">
            <v>Unidade</v>
          </cell>
          <cell r="I170">
            <v>0</v>
          </cell>
          <cell r="J170">
            <v>83200</v>
          </cell>
          <cell r="K170">
            <v>0</v>
          </cell>
          <cell r="L170" t="str">
            <v>Adiar</v>
          </cell>
          <cell r="M170" t="str">
            <v>Adiar</v>
          </cell>
          <cell r="N170">
            <v>0</v>
          </cell>
          <cell r="O170">
            <v>0</v>
          </cell>
          <cell r="P170" t="str">
            <v>Deverá tramitar pela AEPLAN para deliberação do recurso.</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row>
        <row r="171">
          <cell r="C171" t="str">
            <v xml:space="preserve">Of. Hemo/Coord. 23/2017 </v>
          </cell>
          <cell r="D171" t="str">
            <v>Elevador do prédio do novo prédio</v>
          </cell>
          <cell r="E171" t="str">
            <v>N</v>
          </cell>
          <cell r="F171">
            <v>90000</v>
          </cell>
          <cell r="G171">
            <v>90000</v>
          </cell>
          <cell r="H171" t="str">
            <v>Unidade</v>
          </cell>
          <cell r="I171">
            <v>0</v>
          </cell>
          <cell r="J171">
            <v>90000</v>
          </cell>
          <cell r="K171">
            <v>0</v>
          </cell>
          <cell r="L171" t="str">
            <v>Adiar</v>
          </cell>
          <cell r="M171" t="str">
            <v>Adiar</v>
          </cell>
          <cell r="N171">
            <v>0</v>
          </cell>
          <cell r="O171">
            <v>0</v>
          </cell>
          <cell r="P171" t="str">
            <v>Deverá tramitar pela AEPLAN para deliberação do recurso.</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row>
        <row r="172">
          <cell r="C172" t="str">
            <v>32P-25686/2016</v>
          </cell>
          <cell r="D172" t="str">
            <v xml:space="preserve">Aquisição de móveis para laboratório de pesquisa em Hemofilia e Doenças Vasculares </v>
          </cell>
          <cell r="E172" t="str">
            <v>N</v>
          </cell>
          <cell r="F172">
            <v>94344.98</v>
          </cell>
          <cell r="G172">
            <v>94344.98</v>
          </cell>
          <cell r="H172" t="str">
            <v>Unidade</v>
          </cell>
          <cell r="I172">
            <v>0</v>
          </cell>
          <cell r="J172">
            <v>94344.98</v>
          </cell>
          <cell r="K172">
            <v>0</v>
          </cell>
          <cell r="L172" t="str">
            <v>Adiar</v>
          </cell>
          <cell r="M172" t="str">
            <v>Adiar</v>
          </cell>
          <cell r="N172">
            <v>0</v>
          </cell>
          <cell r="O172">
            <v>0</v>
          </cell>
          <cell r="P172" t="str">
            <v>Adjudicado em 08/06/17 a empresa recebeu a Carta Contrato para assinatura, tem prazo para devolução até 20/06/2017.</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row>
        <row r="173">
          <cell r="C173" t="str">
            <v>32-P-29870/2016</v>
          </cell>
          <cell r="D173" t="str">
            <v>Licença de Software de gerenciamento de backup</v>
          </cell>
          <cell r="E173" t="str">
            <v>N</v>
          </cell>
          <cell r="F173">
            <v>14296.59</v>
          </cell>
          <cell r="G173">
            <v>14296.59</v>
          </cell>
          <cell r="H173" t="str">
            <v>Unidade</v>
          </cell>
          <cell r="I173">
            <v>0</v>
          </cell>
          <cell r="J173">
            <v>14296.59</v>
          </cell>
          <cell r="K173">
            <v>0</v>
          </cell>
          <cell r="L173" t="str">
            <v>Adiar</v>
          </cell>
          <cell r="M173" t="str">
            <v>Adiar</v>
          </cell>
          <cell r="N173">
            <v>0</v>
          </cell>
          <cell r="O173">
            <v>0</v>
          </cell>
          <cell r="P173" t="str">
            <v>Em fase de licitação.</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row>
        <row r="174">
          <cell r="C174" t="str">
            <v>32-P-7724/2017</v>
          </cell>
          <cell r="D174" t="str">
            <v>Aquisição de impressoras tipo zebra</v>
          </cell>
          <cell r="E174" t="str">
            <v>N</v>
          </cell>
          <cell r="F174">
            <v>3800</v>
          </cell>
          <cell r="G174">
            <v>3800</v>
          </cell>
          <cell r="H174" t="str">
            <v>Unidade</v>
          </cell>
          <cell r="I174">
            <v>0</v>
          </cell>
          <cell r="J174">
            <v>3800</v>
          </cell>
          <cell r="K174">
            <v>0</v>
          </cell>
          <cell r="L174" t="str">
            <v>Adiar</v>
          </cell>
          <cell r="M174" t="str">
            <v>Adiar</v>
          </cell>
          <cell r="N174">
            <v>0</v>
          </cell>
          <cell r="O174">
            <v>0</v>
          </cell>
          <cell r="P174" t="str">
            <v>Em fase de elaboração de descritivo técnico.</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row>
        <row r="175">
          <cell r="C175" t="str">
            <v>01-P-19118/2013 e 01-P-8031/2016</v>
          </cell>
          <cell r="D175" t="str">
            <v xml:space="preserve">Instalação do Elevador I - acessibilidade Prédio Hemocentro 1 </v>
          </cell>
          <cell r="E175" t="str">
            <v>S</v>
          </cell>
          <cell r="F175">
            <v>256366.25</v>
          </cell>
          <cell r="G175">
            <v>333276.125</v>
          </cell>
          <cell r="H175" t="str">
            <v>AEPLAN</v>
          </cell>
          <cell r="I175">
            <v>0</v>
          </cell>
          <cell r="J175">
            <v>333276.125</v>
          </cell>
          <cell r="K175">
            <v>0</v>
          </cell>
          <cell r="L175" t="str">
            <v>acessibilidade</v>
          </cell>
          <cell r="M175" t="str">
            <v>acessibilidade</v>
          </cell>
          <cell r="N175" t="str">
            <v>Os itens serão estudados/merecem atenção específica (ver TAC)</v>
          </cell>
          <cell r="O175">
            <v>0</v>
          </cell>
          <cell r="P175" t="str">
            <v>Licitação concluída. Contrato assinado, recurso empenhado. 01-P- 8031/2016.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row>
        <row r="176">
          <cell r="C176" t="str">
            <v>34-P-27302/2015</v>
          </cell>
          <cell r="D176" t="str">
            <v xml:space="preserve">Reforma da recepção e hall de entrada do IC 3 e 5 </v>
          </cell>
          <cell r="E176" t="str">
            <v>S</v>
          </cell>
          <cell r="F176">
            <v>367999.99</v>
          </cell>
          <cell r="G176">
            <v>367999.99</v>
          </cell>
          <cell r="H176" t="str">
            <v>DGA</v>
          </cell>
          <cell r="I176">
            <v>0</v>
          </cell>
          <cell r="J176">
            <v>367999.99</v>
          </cell>
          <cell r="K176">
            <v>0</v>
          </cell>
          <cell r="L176" t="str">
            <v>P</v>
          </cell>
          <cell r="M176" t="str">
            <v>Adiar</v>
          </cell>
          <cell r="N176" t="str">
            <v>contrato assinado e seguro</v>
          </cell>
          <cell r="O176">
            <v>0</v>
          </cell>
          <cell r="P176" t="str">
            <v>Pregão realizado, contratação da empresa em andamento. Valor final do pregão R$ 367.999,99. Caso parar devolver o valor do seguro.</v>
          </cell>
          <cell r="Q176" t="str">
            <v>Proc. 34-P-27302/2015</v>
          </cell>
          <cell r="R176" t="str">
            <v>IC</v>
          </cell>
          <cell r="S176">
            <v>42748</v>
          </cell>
          <cell r="T176" t="str">
            <v>Reforma da recepção e hall de entrada do IC 3 e 5 - Programação</v>
          </cell>
          <cell r="U176">
            <v>485680.94</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row>
        <row r="177">
          <cell r="C177" t="str">
            <v>34-P-04748/2011</v>
          </cell>
          <cell r="D177" t="str">
            <v xml:space="preserve">Projeto de proteção contra incêncio - IC </v>
          </cell>
          <cell r="E177" t="str">
            <v>S</v>
          </cell>
          <cell r="F177">
            <v>370315.12</v>
          </cell>
          <cell r="G177">
            <v>481409.65600000002</v>
          </cell>
          <cell r="H177" t="str">
            <v>AEPLAN</v>
          </cell>
          <cell r="I177">
            <v>0</v>
          </cell>
          <cell r="J177">
            <v>481409.65600000002</v>
          </cell>
          <cell r="K177">
            <v>0</v>
          </cell>
          <cell r="L177" t="str">
            <v>P1</v>
          </cell>
          <cell r="M177" t="str">
            <v>Adiar</v>
          </cell>
          <cell r="N177" t="str">
            <v>segurança</v>
          </cell>
          <cell r="O177">
            <v>0</v>
          </cell>
          <cell r="P177" t="str">
            <v>CPO para elaboração de pasta técnica. Ocorreram dois principios de incêndio nos últimos dois anos.</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row>
        <row r="178">
          <cell r="C178" t="str">
            <v>Inexistente</v>
          </cell>
          <cell r="D178" t="str">
            <v>Impermeabilização da caixa de água do IC 3</v>
          </cell>
          <cell r="E178" t="str">
            <v>N</v>
          </cell>
          <cell r="F178">
            <v>38000</v>
          </cell>
          <cell r="G178">
            <v>38000</v>
          </cell>
          <cell r="H178" t="str">
            <v>Unidade</v>
          </cell>
          <cell r="I178">
            <v>0</v>
          </cell>
          <cell r="J178">
            <v>38000</v>
          </cell>
          <cell r="K178">
            <v>0</v>
          </cell>
          <cell r="L178" t="str">
            <v>Adiar</v>
          </cell>
          <cell r="M178" t="str">
            <v>P2</v>
          </cell>
          <cell r="N178" t="str">
            <v>Este projeto está contido no projeto da linha 59, cuja prioridade seria P1.</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row>
        <row r="179">
          <cell r="C179" t="str">
            <v>01-P-03947/2009</v>
          </cell>
          <cell r="D179" t="str">
            <v>Adequação da rede elétrica do Gastrocentro</v>
          </cell>
          <cell r="E179" t="str">
            <v>S</v>
          </cell>
          <cell r="F179">
            <v>1982456.78</v>
          </cell>
          <cell r="G179">
            <v>2874562.3309999998</v>
          </cell>
          <cell r="H179" t="str">
            <v>AEPLAN</v>
          </cell>
          <cell r="I179">
            <v>0</v>
          </cell>
          <cell r="J179">
            <v>2874562.3309999998</v>
          </cell>
          <cell r="K179">
            <v>0</v>
          </cell>
          <cell r="L179" t="str">
            <v>P2</v>
          </cell>
          <cell r="M179" t="str">
            <v>P2</v>
          </cell>
          <cell r="N179" t="str">
            <v>segurança?</v>
          </cell>
          <cell r="O179">
            <v>0</v>
          </cell>
          <cell r="P179" t="str">
            <v>Aguardando a liberação de recurso para abrir licitação para empresa executar a adequação. Só um prédio ligado no gerador. Importante... Mais não altera o funionamento do prédio no momento. Não podem ligar mais nenhum equipamento na rede, não suporta.</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row>
        <row r="180">
          <cell r="C180" t="str">
            <v>01-P-05707/2015</v>
          </cell>
          <cell r="D180" t="str">
            <v>Pintura Externa do Gastrocentro</v>
          </cell>
          <cell r="E180" t="str">
            <v>S</v>
          </cell>
          <cell r="F180">
            <v>131050.98</v>
          </cell>
          <cell r="G180">
            <v>170366.274</v>
          </cell>
          <cell r="H180" t="str">
            <v>AEPLAN</v>
          </cell>
          <cell r="I180">
            <v>0</v>
          </cell>
          <cell r="J180">
            <v>170366.274</v>
          </cell>
          <cell r="K180">
            <v>0</v>
          </cell>
          <cell r="L180" t="str">
            <v>Adiar</v>
          </cell>
          <cell r="M180" t="str">
            <v>Adiar</v>
          </cell>
          <cell r="N180">
            <v>0</v>
          </cell>
          <cell r="O180">
            <v>0</v>
          </cell>
          <cell r="P180" t="str">
            <v>Já foi feito pregão, tem empresa ganhadora, contrato foi assinado, aguardando a empresa iniciar a obra. Valor contratado menor R$ 89.990,00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row>
        <row r="181">
          <cell r="C181" t="str">
            <v>01-P-08035/2015</v>
          </cell>
          <cell r="D181" t="str">
            <v>Máquina de lavar endoscópios</v>
          </cell>
          <cell r="E181" t="str">
            <v>N</v>
          </cell>
          <cell r="F181">
            <v>173437.32</v>
          </cell>
          <cell r="G181">
            <v>173437.32</v>
          </cell>
          <cell r="H181" t="str">
            <v>Unidade</v>
          </cell>
          <cell r="I181">
            <v>0</v>
          </cell>
          <cell r="J181">
            <v>173437.32</v>
          </cell>
          <cell r="K181">
            <v>0</v>
          </cell>
          <cell r="L181" t="str">
            <v>Adiar</v>
          </cell>
          <cell r="M181" t="str">
            <v>Adiar</v>
          </cell>
          <cell r="N181">
            <v>0</v>
          </cell>
          <cell r="O181">
            <v>0</v>
          </cell>
          <cell r="P181" t="str">
            <v>PRIORIDADE - O Gastro já pagou R$ 104.000,00 através do Processo 01-9533/2015. Precisa apenas da complementação R$ 69.437,32 - Atendimento a exigência da Vigilância Sanitária, já foram multados.</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row>
        <row r="182">
          <cell r="C182" t="str">
            <v>Inexistente</v>
          </cell>
          <cell r="D182" t="str">
            <v>Aparelho de endoscópios (02 endoscópios, 02 colonoscópios e 02 duodenoscópios)</v>
          </cell>
          <cell r="E182" t="str">
            <v>N</v>
          </cell>
          <cell r="F182">
            <v>600000</v>
          </cell>
          <cell r="G182">
            <v>600000</v>
          </cell>
          <cell r="H182" t="str">
            <v>Unidade</v>
          </cell>
          <cell r="I182">
            <v>0</v>
          </cell>
          <cell r="J182">
            <v>600000</v>
          </cell>
          <cell r="K182">
            <v>0</v>
          </cell>
          <cell r="L182" t="str">
            <v>Adiar</v>
          </cell>
          <cell r="M182" t="str">
            <v>Adiar</v>
          </cell>
          <cell r="N182">
            <v>0</v>
          </cell>
          <cell r="O182">
            <v>0</v>
          </cell>
          <cell r="P182" t="str">
            <v>Solicitar recursos - irá aguardar</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row>
        <row r="183">
          <cell r="C183" t="str">
            <v>Inexistente</v>
          </cell>
          <cell r="D183" t="str">
            <v>Reforma da Recepção</v>
          </cell>
          <cell r="E183" t="str">
            <v>N</v>
          </cell>
          <cell r="F183">
            <v>100000</v>
          </cell>
          <cell r="G183">
            <v>100000</v>
          </cell>
          <cell r="H183" t="str">
            <v>Unidade</v>
          </cell>
          <cell r="I183">
            <v>0</v>
          </cell>
          <cell r="J183">
            <v>100000</v>
          </cell>
          <cell r="K183">
            <v>0</v>
          </cell>
          <cell r="L183" t="str">
            <v>Adiar</v>
          </cell>
          <cell r="M183" t="str">
            <v>Adiar</v>
          </cell>
          <cell r="N183">
            <v>0</v>
          </cell>
          <cell r="O183">
            <v>0</v>
          </cell>
          <cell r="P183" t="str">
            <v>Solicitar recursos - irá aguardar</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row>
        <row r="184">
          <cell r="C184" t="str">
            <v>01-P-6764/2015 e 01-P-25355/2015 - Inf. GR S/N de 09/03/2015</v>
          </cell>
          <cell r="D184" t="str">
            <v xml:space="preserve">Implantação do Centro Esportivo da FCA (Etapas I e II) </v>
          </cell>
          <cell r="E184" t="str">
            <v>S</v>
          </cell>
          <cell r="F184">
            <v>35914876.939999998</v>
          </cell>
          <cell r="G184">
            <v>52076571.562999994</v>
          </cell>
          <cell r="H184" t="str">
            <v>AEPLAN</v>
          </cell>
          <cell r="I184">
            <v>667000</v>
          </cell>
          <cell r="J184">
            <v>566703</v>
          </cell>
          <cell r="K184">
            <v>566703</v>
          </cell>
          <cell r="L184" t="str">
            <v>Adiar</v>
          </cell>
          <cell r="M184" t="str">
            <v>Adiar</v>
          </cell>
          <cell r="N184" t="str">
            <v>O projeto executivo teve empresa contratada pelo valor de R$ 667.000,00. O valor está empenhado NE 6866/2017 e não compõe a anotação de reserva indicada nessa linha.Já foi realizado 1 pagto no valor de R$100.297,40 (REF. 01-P-8057/2017).                               CPO avalia que o projeto está sendo mal elaborado. Talvez seja rescindido o contrato.</v>
          </cell>
          <cell r="O184">
            <v>0</v>
          </cell>
          <cell r="P184" t="str">
            <v>01-P-6764/2015: 24/02/2016, recebido na CPO; e 01-P-25355/2015: 24/05/2017, recebido na DGA/Contratos.</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t="str">
            <v>Proc. 01-P-25355/2015</v>
          </cell>
          <cell r="BF184" t="str">
            <v>FCA</v>
          </cell>
          <cell r="BG184">
            <v>42811</v>
          </cell>
          <cell r="BH184" t="str">
            <v xml:space="preserve">Projeto do Centro Esportivo e Infraestrutura Elétrica </v>
          </cell>
          <cell r="BI184">
            <v>667000</v>
          </cell>
        </row>
        <row r="185">
          <cell r="C185" t="str">
            <v>01-P-30432/2015</v>
          </cell>
          <cell r="D185" t="str">
            <v>Correção de duas quadras esportivas da FCA</v>
          </cell>
          <cell r="E185" t="str">
            <v>S</v>
          </cell>
          <cell r="F185">
            <v>487375</v>
          </cell>
          <cell r="G185">
            <v>487375</v>
          </cell>
          <cell r="H185" t="str">
            <v>CPO</v>
          </cell>
          <cell r="I185">
            <v>0</v>
          </cell>
          <cell r="J185">
            <v>487375</v>
          </cell>
          <cell r="K185">
            <v>0</v>
          </cell>
          <cell r="L185" t="str">
            <v>Adiar</v>
          </cell>
          <cell r="M185" t="str">
            <v>Adiar</v>
          </cell>
          <cell r="N185">
            <v>0</v>
          </cell>
          <cell r="O185">
            <v>0</v>
          </cell>
          <cell r="P185" t="str">
            <v>01-P-30432/2015: 12/12/2016, recebido na CPO.</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row>
        <row r="186">
          <cell r="C186" t="str">
            <v>01-P-24373/2010</v>
          </cell>
          <cell r="D186" t="str">
            <v>Portaria de Veículos</v>
          </cell>
          <cell r="E186" t="str">
            <v>N</v>
          </cell>
          <cell r="F186">
            <v>2000000</v>
          </cell>
          <cell r="G186">
            <v>2000000</v>
          </cell>
          <cell r="H186" t="str">
            <v>Unidade</v>
          </cell>
          <cell r="I186">
            <v>0</v>
          </cell>
          <cell r="J186">
            <v>2000000</v>
          </cell>
          <cell r="K186">
            <v>0</v>
          </cell>
          <cell r="L186" t="str">
            <v>Adiar</v>
          </cell>
          <cell r="M186" t="str">
            <v>Adiar</v>
          </cell>
          <cell r="N186">
            <v>0</v>
          </cell>
          <cell r="O186">
            <v>0</v>
          </cell>
          <cell r="P186" t="str">
            <v>Planejamento obras portarias veículos e pedestres. 01-P-24373/2010: 11/08/2015, recebido na CPO. Local não passa caminhão.</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row>
        <row r="187">
          <cell r="C187" t="str">
            <v>Inexistente</v>
          </cell>
          <cell r="D187" t="str">
            <v>Reforma dos alambrados</v>
          </cell>
          <cell r="E187" t="str">
            <v>N</v>
          </cell>
          <cell r="F187">
            <v>300000</v>
          </cell>
          <cell r="G187">
            <v>300000</v>
          </cell>
          <cell r="H187" t="str">
            <v>Unidade</v>
          </cell>
          <cell r="I187">
            <v>0</v>
          </cell>
          <cell r="J187">
            <v>300000</v>
          </cell>
          <cell r="K187">
            <v>0</v>
          </cell>
          <cell r="L187" t="str">
            <v>Adiar</v>
          </cell>
          <cell r="M187" t="str">
            <v>Adiar</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row>
        <row r="188">
          <cell r="C188" t="str">
            <v>Inexistente</v>
          </cell>
          <cell r="D188" t="str">
            <v>Pintura do Ensino I</v>
          </cell>
          <cell r="E188" t="str">
            <v>N</v>
          </cell>
          <cell r="F188">
            <v>800000</v>
          </cell>
          <cell r="G188">
            <v>800000</v>
          </cell>
          <cell r="H188" t="str">
            <v>Unidade</v>
          </cell>
          <cell r="I188">
            <v>0</v>
          </cell>
          <cell r="J188">
            <v>800000</v>
          </cell>
          <cell r="K188">
            <v>0</v>
          </cell>
          <cell r="L188" t="str">
            <v>Adiar</v>
          </cell>
          <cell r="M188" t="str">
            <v>Adiar</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row>
        <row r="189">
          <cell r="C189" t="str">
            <v>Inexistente</v>
          </cell>
          <cell r="D189" t="str">
            <v>Reforma das coberturas dos prédios</v>
          </cell>
          <cell r="E189" t="str">
            <v>N</v>
          </cell>
          <cell r="F189">
            <v>400000</v>
          </cell>
          <cell r="G189">
            <v>400000</v>
          </cell>
          <cell r="H189" t="str">
            <v>Unidade</v>
          </cell>
          <cell r="I189">
            <v>0</v>
          </cell>
          <cell r="J189">
            <v>400000</v>
          </cell>
          <cell r="K189">
            <v>0</v>
          </cell>
          <cell r="L189" t="str">
            <v>Adiar</v>
          </cell>
          <cell r="M189" t="str">
            <v>Adiar</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row>
        <row r="190">
          <cell r="C190" t="str">
            <v>01-P-13482/2016 e 01-P-32283/2015</v>
          </cell>
          <cell r="D190" t="str">
            <v>Conclusão da infraestrutura - Setor Norte</v>
          </cell>
          <cell r="E190" t="str">
            <v>N</v>
          </cell>
          <cell r="F190">
            <v>8569363.0099999998</v>
          </cell>
          <cell r="G190">
            <v>8569363</v>
          </cell>
          <cell r="H190" t="str">
            <v>DGA</v>
          </cell>
          <cell r="I190">
            <v>0</v>
          </cell>
          <cell r="J190">
            <v>8569363</v>
          </cell>
          <cell r="K190">
            <v>0</v>
          </cell>
          <cell r="L190" t="str">
            <v>Adiar</v>
          </cell>
          <cell r="M190" t="str">
            <v>Adiar</v>
          </cell>
          <cell r="N190">
            <v>0</v>
          </cell>
          <cell r="O190">
            <v>0</v>
          </cell>
          <cell r="P190" t="str">
            <v>01-P-13482/2016: Aberto em 09/06/2016 e sem tramitação - encontra-se na CPO; e 01-P-32283/2015: 24/05/2017, recebido na VREA. FCA está sendo notificada pela prefeitura. Conversa com a Prefeitura de Limeira. Projeto remanescente FCA R$ 6.714.822,72 e Obra adequação da drenagem R$ 1.854.540,29.</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row>
        <row r="191">
          <cell r="C191" t="str">
            <v>01-P-05144/2012</v>
          </cell>
          <cell r="D191" t="str">
            <v>2o Piso da Pós                     (Total = 410 m2)</v>
          </cell>
          <cell r="E191">
            <v>0</v>
          </cell>
          <cell r="F191">
            <v>0</v>
          </cell>
          <cell r="G191">
            <v>820000</v>
          </cell>
          <cell r="H191" t="str">
            <v>Unidade</v>
          </cell>
          <cell r="I191">
            <v>0</v>
          </cell>
          <cell r="J191">
            <v>820000</v>
          </cell>
          <cell r="K191">
            <v>0</v>
          </cell>
          <cell r="L191">
            <v>0</v>
          </cell>
          <cell r="M191" t="str">
            <v>P2</v>
          </cell>
          <cell r="N191" t="str">
            <v>Novo projeto não estava na planilha original</v>
          </cell>
          <cell r="O191" t="str">
            <v>Projetos aos quais não foi dada continuidade em função da futura transferência da FT para o atual Campus da FCA. Com a não efetivação da transferência, estes projetos são necessários com prioridades P e P1, respectivamente.                               Valores estimados há 7 anos atrás.</v>
          </cell>
          <cell r="P191" t="str">
            <v>Salas de Aula, totalizando 280 m2, no valor de R$ 840.000,00 (OF. FT.Dir 46/2012) e Segundo Piso do prédio da Pós-Graduação, totalizando 410 m2, no valor de R$ 820.000,00 (OF. FT.Dir 37/2012). Conseguindo fazer somente as salas de aulas já ajuda bastante a Faculdade. Valores referente ao ano 2012.</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row>
        <row r="192">
          <cell r="C192" t="str">
            <v>37-P-00892/2015 e 01-P-6157/2015</v>
          </cell>
          <cell r="D192" t="str">
            <v>Reforma de Sanitários FT</v>
          </cell>
          <cell r="E192">
            <v>0</v>
          </cell>
          <cell r="F192">
            <v>0</v>
          </cell>
          <cell r="G192">
            <v>874236.29</v>
          </cell>
          <cell r="H192" t="str">
            <v>AEPLAN</v>
          </cell>
          <cell r="I192">
            <v>0</v>
          </cell>
          <cell r="J192">
            <v>874236.29</v>
          </cell>
          <cell r="K192">
            <v>0</v>
          </cell>
          <cell r="L192" t="str">
            <v>acessibilidade</v>
          </cell>
          <cell r="M192" t="str">
            <v>acessibilidade</v>
          </cell>
          <cell r="N192" t="str">
            <v>Os itens serão estudados/merecem atenção específica (ver TAC)</v>
          </cell>
          <cell r="O192" t="str">
            <v>Novo processo enviado pela Unidade após reunião setorial</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row>
        <row r="193">
          <cell r="C193" t="str">
            <v>01-P-01341/2016</v>
          </cell>
          <cell r="D193" t="str">
            <v>Construção do Centro de Vivência de alunos</v>
          </cell>
          <cell r="E193" t="str">
            <v>N</v>
          </cell>
          <cell r="F193">
            <v>838280.9</v>
          </cell>
          <cell r="G193">
            <v>838280.9</v>
          </cell>
          <cell r="H193" t="str">
            <v>AEPLAN</v>
          </cell>
          <cell r="I193">
            <v>0</v>
          </cell>
          <cell r="J193">
            <v>838280.9</v>
          </cell>
          <cell r="K193">
            <v>0</v>
          </cell>
          <cell r="L193" t="str">
            <v>Adiar</v>
          </cell>
          <cell r="M193" t="str">
            <v>necessidade</v>
          </cell>
          <cell r="N193">
            <v>0</v>
          </cell>
          <cell r="O193">
            <v>0</v>
          </cell>
          <cell r="P193" t="str">
            <v xml:space="preserve">Processo na AEPLAN desde 07/11/2016. </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row>
        <row r="194">
          <cell r="C194" t="str">
            <v>01-P-01336/2016</v>
          </cell>
          <cell r="D194" t="str">
            <v>Construção do Prédio Novo (ante projeto)</v>
          </cell>
          <cell r="E194" t="str">
            <v>N</v>
          </cell>
          <cell r="F194" t="str">
            <v>Não consta</v>
          </cell>
          <cell r="G194" t="str">
            <v>Não consta</v>
          </cell>
          <cell r="H194" t="str">
            <v>Unidade</v>
          </cell>
          <cell r="I194">
            <v>0</v>
          </cell>
          <cell r="J194" t="str">
            <v>Não consta</v>
          </cell>
          <cell r="K194">
            <v>0</v>
          </cell>
          <cell r="L194" t="str">
            <v>Adiar</v>
          </cell>
          <cell r="M194" t="str">
            <v>Adiar</v>
          </cell>
          <cell r="N194">
            <v>0</v>
          </cell>
          <cell r="O194">
            <v>0</v>
          </cell>
          <cell r="P194" t="str">
            <v>AEPLAN informa que não existem recursos programados na Assessoria.</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row>
        <row r="195">
          <cell r="C195" t="str">
            <v>01-P-10811/2015</v>
          </cell>
          <cell r="D195" t="str">
            <v>Reforma do prédio da FENF</v>
          </cell>
          <cell r="E195" t="str">
            <v>N</v>
          </cell>
          <cell r="F195" t="str">
            <v>Não consta</v>
          </cell>
          <cell r="G195">
            <v>847000</v>
          </cell>
          <cell r="H195" t="str">
            <v>Unidade</v>
          </cell>
          <cell r="I195">
            <v>0</v>
          </cell>
          <cell r="J195">
            <v>847000</v>
          </cell>
          <cell r="K195">
            <v>0</v>
          </cell>
          <cell r="L195" t="str">
            <v>Adiar</v>
          </cell>
          <cell r="M195" t="str">
            <v>P1</v>
          </cell>
          <cell r="N195" t="str">
            <v>já orçado</v>
          </cell>
          <cell r="O195">
            <v>0</v>
          </cell>
          <cell r="P195" t="str">
            <v>AEPLAN informa que não existem recursos programados na Assessoria.</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t="str">
            <v>Info. PRDU 016/2018</v>
          </cell>
          <cell r="BA195" t="str">
            <v>FEnf</v>
          </cell>
          <cell r="BB195">
            <v>43343</v>
          </cell>
          <cell r="BC195" t="str">
            <v>Imprevistos com a reforma e remodelação de sala da FENF</v>
          </cell>
          <cell r="BD195">
            <v>13200</v>
          </cell>
          <cell r="BE195">
            <v>0</v>
          </cell>
          <cell r="BF195">
            <v>0</v>
          </cell>
          <cell r="BG195">
            <v>0</v>
          </cell>
          <cell r="BH195">
            <v>0</v>
          </cell>
          <cell r="BI195">
            <v>0</v>
          </cell>
        </row>
        <row r="196">
          <cell r="C196" t="str">
            <v>Of. FCF 050/2014</v>
          </cell>
          <cell r="D196" t="str">
            <v xml:space="preserve">Equipamentos para os Laboratórios da FCF </v>
          </cell>
          <cell r="E196" t="str">
            <v>S</v>
          </cell>
          <cell r="F196">
            <v>1571594.86</v>
          </cell>
          <cell r="G196">
            <v>1280404.25</v>
          </cell>
          <cell r="H196" t="str">
            <v>AEPLAN</v>
          </cell>
          <cell r="I196">
            <v>0</v>
          </cell>
          <cell r="J196">
            <v>1280404.25</v>
          </cell>
          <cell r="K196">
            <v>0</v>
          </cell>
          <cell r="L196" t="str">
            <v>Adiar</v>
          </cell>
          <cell r="M196" t="str">
            <v>P1</v>
          </cell>
          <cell r="N196" t="str">
            <v>ensino</v>
          </cell>
          <cell r="O196">
            <v>0</v>
          </cell>
          <cell r="P196" t="str">
            <v>Já licitado, aguardo autorização para pregões, ainda não passou na PG. Equipamentos para aula prática. Foi realizada a abertura de 04 processos de aquisição dos equipamentos, tendo sido finalizados 03 processos, sendo que um deles resultou em diversos itens fracassados e desertos.</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row>
        <row r="197">
          <cell r="C197" t="str">
            <v>01-P-31067/2012</v>
          </cell>
          <cell r="D197" t="str">
            <v>Construção do Prédio da Farmácia da FCM (novo processo)</v>
          </cell>
          <cell r="E197" t="str">
            <v>S</v>
          </cell>
          <cell r="F197">
            <v>22651232.18</v>
          </cell>
          <cell r="G197">
            <v>0</v>
          </cell>
          <cell r="H197" t="str">
            <v>AEPLAN</v>
          </cell>
          <cell r="I197">
            <v>0</v>
          </cell>
          <cell r="J197">
            <v>0</v>
          </cell>
          <cell r="K197">
            <v>0</v>
          </cell>
          <cell r="L197" t="str">
            <v>Adiar</v>
          </cell>
          <cell r="M197" t="str">
            <v>Adiar</v>
          </cell>
          <cell r="N197">
            <v>0</v>
          </cell>
          <cell r="O197">
            <v>0</v>
          </cell>
          <cell r="P197" t="str">
            <v>Usar reserva parcial para reformas em vez de nova construção. Desembolso de maneira fracionada. Encontra-se na FCF tendo em vista a negociação entre a Diretoria da FCF e a Reitoria, quanto a reforma do prédio do IG. Foram incluídos outros 03 projetos em substituição a essa nova construção.</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row>
        <row r="198">
          <cell r="C198" t="str">
            <v>Of. FCF 50/2017</v>
          </cell>
          <cell r="D198" t="str">
            <v>Solicitando recursos extra-orçamentários para adequação do espaço e aquisição de mobiliários e equipamentos.</v>
          </cell>
          <cell r="E198" t="str">
            <v>N</v>
          </cell>
          <cell r="F198">
            <v>52864.26</v>
          </cell>
          <cell r="G198">
            <v>26525.26</v>
          </cell>
          <cell r="H198" t="str">
            <v>Unidade</v>
          </cell>
          <cell r="I198">
            <v>0</v>
          </cell>
          <cell r="J198">
            <v>26525.26</v>
          </cell>
          <cell r="K198">
            <v>0</v>
          </cell>
          <cell r="L198" t="str">
            <v>Adiar</v>
          </cell>
          <cell r="M198" t="str">
            <v>finalizado-dívida</v>
          </cell>
          <cell r="N198">
            <v>0</v>
          </cell>
          <cell r="O198">
            <v>0</v>
          </cell>
          <cell r="P198" t="str">
            <v>Valor total R$ 52.864,26 (sendo R$ 26.339,00 em recursos extra-orçamentários)</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row>
        <row r="199">
          <cell r="C199" t="str">
            <v>Of. FCF 56/2017</v>
          </cell>
          <cell r="D199" t="str">
            <v>Solicitando reembolso de compras para adequação do espaço.</v>
          </cell>
          <cell r="E199" t="str">
            <v>N</v>
          </cell>
          <cell r="F199">
            <v>225678.47</v>
          </cell>
          <cell r="G199">
            <v>225678.47</v>
          </cell>
          <cell r="H199" t="str">
            <v>Unidade</v>
          </cell>
          <cell r="I199">
            <v>0</v>
          </cell>
          <cell r="J199">
            <v>225678.47</v>
          </cell>
          <cell r="K199">
            <v>0</v>
          </cell>
          <cell r="L199" t="str">
            <v>Adiar</v>
          </cell>
          <cell r="M199" t="str">
            <v xml:space="preserve">usou orçamento - reposição </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row>
        <row r="200">
          <cell r="C200" t="str">
            <v>Inexistente</v>
          </cell>
          <cell r="D200" t="str">
            <v>Antigo espaço da Mapoteca do IG - Instalação do Laboratório de Ensino da FCF</v>
          </cell>
          <cell r="E200">
            <v>0</v>
          </cell>
          <cell r="F200">
            <v>0</v>
          </cell>
          <cell r="G200">
            <v>120000</v>
          </cell>
          <cell r="H200" t="str">
            <v>Unidade</v>
          </cell>
          <cell r="I200">
            <v>0</v>
          </cell>
          <cell r="J200">
            <v>120000</v>
          </cell>
          <cell r="K200">
            <v>0</v>
          </cell>
          <cell r="L200">
            <v>0</v>
          </cell>
          <cell r="M200" t="str">
            <v>Em execução</v>
          </cell>
          <cell r="N200" t="str">
            <v>(parte FAEPEX)</v>
          </cell>
          <cell r="O200">
            <v>0</v>
          </cell>
          <cell r="P200" t="str">
            <v>Projeto em substituição ao Proc. 01-P-31067/2012 - Construção do Prédio da Farmácia da FCM (novo processo)</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row>
        <row r="201">
          <cell r="C201" t="str">
            <v>Inexistente</v>
          </cell>
          <cell r="D201" t="str">
            <v>Reforma do prédio para alocação dos Laboratórios da FCF</v>
          </cell>
          <cell r="E201">
            <v>0</v>
          </cell>
          <cell r="F201">
            <v>0</v>
          </cell>
          <cell r="G201">
            <v>3248678</v>
          </cell>
          <cell r="H201" t="str">
            <v>Unidade</v>
          </cell>
          <cell r="I201">
            <v>0</v>
          </cell>
          <cell r="J201">
            <v>3248678</v>
          </cell>
          <cell r="K201">
            <v>0</v>
          </cell>
          <cell r="L201">
            <v>0</v>
          </cell>
          <cell r="M201" t="str">
            <v>P1</v>
          </cell>
          <cell r="N201">
            <v>0</v>
          </cell>
          <cell r="O201">
            <v>0</v>
          </cell>
          <cell r="P201" t="str">
            <v>Projeto em substituição ao Proc. 01-P-31067/2012 - Construção do Prédio da Farmácia da FCM (novo processo)</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row>
        <row r="202">
          <cell r="C202" t="str">
            <v>01-P-17231/2014</v>
          </cell>
          <cell r="D202" t="str">
            <v xml:space="preserve">Construção da Nova Sede da Editora </v>
          </cell>
          <cell r="E202" t="str">
            <v>S</v>
          </cell>
          <cell r="F202">
            <v>2744618.1</v>
          </cell>
          <cell r="G202">
            <v>3979696.2450000001</v>
          </cell>
          <cell r="H202" t="str">
            <v>AEPLAN</v>
          </cell>
          <cell r="I202">
            <v>0</v>
          </cell>
          <cell r="J202">
            <v>3979696.2450000001</v>
          </cell>
          <cell r="K202">
            <v>0</v>
          </cell>
          <cell r="L202" t="str">
            <v>Adiar</v>
          </cell>
          <cell r="M202" t="str">
            <v>Adiar</v>
          </cell>
          <cell r="N202" t="str">
            <v>Conforme justificado anteriormente em Ofício SE 97\2017, a Editora da Unicamp está sediada, desde 1994, no prédio que abrigava a antiga creche da Unicamp, ocupando, portanto, um espaço com divisões e instalações inapropriadas às atividades que desenvolve. Além de salas pequenas, instalações elétricas improvisadas, instalações sanitárias deficientes, problemas estruturais (rachaduras no piso, paredes com umidade, apodrecimento de vigas e beirais do telhado, etc.), o prédio atual encontra-se em uma área de preservação ambiental (APA), trazendo risco aos funcionários em virtude da impossibilidade de combater animais peçonhentos, insetos, parasitas, etc. Em avaliação recente, profissionais contratados para pequenos reparos no telhado (em virtude de goteiras) informaram que este se encontra comprometido, colocando em risco a segurança dos funcionários devido ao apodrecimento de vigas, caibros e outras estruturas.</v>
          </cell>
          <cell r="O202">
            <v>0</v>
          </cell>
          <cell r="P202" t="str">
            <v>Em 12/01/2015, a AEPLAN reverteu o valor de R$ 2.192.527,58 para a Reserva de Contingência.</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row>
        <row r="203">
          <cell r="C203" t="str">
            <v>01-P-32412/2015 - Of. CECOM 173/2015</v>
          </cell>
          <cell r="D203" t="str">
            <v>Reforma da clínica médica e odontológica - CECOM</v>
          </cell>
          <cell r="E203" t="str">
            <v>S</v>
          </cell>
          <cell r="F203">
            <v>807000</v>
          </cell>
          <cell r="G203">
            <v>1170150</v>
          </cell>
          <cell r="H203" t="str">
            <v>AEPLAN</v>
          </cell>
          <cell r="I203">
            <v>0</v>
          </cell>
          <cell r="J203">
            <v>1170150</v>
          </cell>
          <cell r="K203">
            <v>0</v>
          </cell>
          <cell r="L203" t="str">
            <v>P1</v>
          </cell>
          <cell r="M203" t="str">
            <v>P1</v>
          </cell>
          <cell r="N203" t="str">
            <v>Vigilância Sanitária</v>
          </cell>
          <cell r="O203">
            <v>0</v>
          </cell>
          <cell r="P203" t="str">
            <v>Projeto sendo analisado pela Vigilância Sanitária Municipal para liberação do Laudo Sanitário. Após deferimento será iniciado o processo de licitação da obra. Vigilância Sanitária poderá fazer a interdição das atividades na CME (área de esterelização de materiais e instrumentais de todas as áreas de assistência)</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row>
        <row r="204">
          <cell r="C204" t="str">
            <v>Of. CECOM/CSS 166/2015</v>
          </cell>
          <cell r="D204" t="str">
            <v>Adequação da infraestrutura de TI do CECOM</v>
          </cell>
          <cell r="E204" t="str">
            <v>S</v>
          </cell>
          <cell r="F204">
            <v>30000</v>
          </cell>
          <cell r="G204">
            <v>39000</v>
          </cell>
          <cell r="H204" t="str">
            <v>AEPLAN</v>
          </cell>
          <cell r="I204">
            <v>0</v>
          </cell>
          <cell r="J204">
            <v>39000</v>
          </cell>
          <cell r="K204">
            <v>0</v>
          </cell>
          <cell r="L204" t="str">
            <v>Verificar</v>
          </cell>
          <cell r="M204" t="str">
            <v>Adiar</v>
          </cell>
          <cell r="N204" t="str">
            <v>pára atendimento</v>
          </cell>
          <cell r="O204">
            <v>0</v>
          </cell>
          <cell r="P204" t="str">
            <v>Em andamento. Processo 01-P-25153/2016 - Em aquisição pela DGA (Solic. 2163/16); 01-P-7857/2016 - Concluído; Solicitação DGA 13128/2017 - Em aquisição DGA (Solic. 13128/17); 01-P-14955/2016 - Concluído; 01-P-26977/2016 - Concluído; 01-P-2807/2017 - Aguardando a execução do serviço (AF. 54352/17). R$ 28.198,37. R$ 13.000,00 resolveria o problema de imediato.</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row>
        <row r="205">
          <cell r="C205" t="str">
            <v>01-P-4717/2012</v>
          </cell>
          <cell r="D205" t="str">
            <v>Reforma e adequação do prédio CECOM Limeira</v>
          </cell>
          <cell r="E205" t="str">
            <v>N</v>
          </cell>
          <cell r="F205">
            <v>475003.64</v>
          </cell>
          <cell r="G205">
            <v>475004</v>
          </cell>
          <cell r="H205" t="str">
            <v>Unidade</v>
          </cell>
          <cell r="I205">
            <v>0</v>
          </cell>
          <cell r="J205">
            <v>475004</v>
          </cell>
          <cell r="K205">
            <v>0</v>
          </cell>
          <cell r="L205" t="str">
            <v>Adiar</v>
          </cell>
          <cell r="M205" t="str">
            <v>Adiar</v>
          </cell>
          <cell r="N205">
            <v>0</v>
          </cell>
          <cell r="O205">
            <v>0</v>
          </cell>
          <cell r="P205" t="str">
            <v>Projetos finalizados pela CPO. Serão protocolados na Vigilância Sanitária de Limeira para análise e emissão do laudo. Precisam providenciar documentos legais  junto ao Órgão de Vigilância Sanitária de Limeira, obra poderá ser retomada em momento oportuno.</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row>
        <row r="206">
          <cell r="C206" t="str">
            <v>01-P-26564/2016 - Of. CECOM 114/2016</v>
          </cell>
          <cell r="D206" t="str">
            <v>Aquisição de bomba à vácuo para a odontologia CECOM</v>
          </cell>
          <cell r="E206" t="str">
            <v>S</v>
          </cell>
          <cell r="F206">
            <v>10325</v>
          </cell>
          <cell r="G206">
            <v>11357.5</v>
          </cell>
          <cell r="H206" t="str">
            <v>AEPLAN</v>
          </cell>
          <cell r="I206">
            <v>0</v>
          </cell>
          <cell r="J206">
            <v>11357.5</v>
          </cell>
          <cell r="K206">
            <v>0</v>
          </cell>
          <cell r="L206" t="str">
            <v>Adiar</v>
          </cell>
          <cell r="M206" t="str">
            <v>Adiar</v>
          </cell>
          <cell r="N206" t="str">
            <v>Processo poderá ser retomado em 2018</v>
          </cell>
          <cell r="O206">
            <v>0</v>
          </cell>
          <cell r="P206" t="str">
            <v xml:space="preserve">Pregão fracassado e será reavaliado o descritivo junto ao CEMEQ. R$ 10.325 </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row>
        <row r="207">
          <cell r="C207" t="str">
            <v>01-P-16124/2016</v>
          </cell>
          <cell r="D207" t="str">
            <v>Construção de calçada na rua Pitágoras, entorno do IE</v>
          </cell>
          <cell r="E207">
            <v>0</v>
          </cell>
          <cell r="F207">
            <v>0</v>
          </cell>
          <cell r="G207">
            <v>129231.63</v>
          </cell>
          <cell r="H207" t="str">
            <v>Unidade</v>
          </cell>
          <cell r="I207">
            <v>0</v>
          </cell>
          <cell r="J207">
            <v>129231.63</v>
          </cell>
          <cell r="K207">
            <v>0</v>
          </cell>
          <cell r="L207">
            <v>0</v>
          </cell>
          <cell r="M207" t="str">
            <v>Adiar</v>
          </cell>
          <cell r="N207">
            <v>0</v>
          </cell>
          <cell r="O207">
            <v>0</v>
          </cell>
          <cell r="P207" t="str">
            <v>Novo Projeto encaminhado pela Unidade.</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row>
        <row r="208">
          <cell r="C208" t="str">
            <v>01-P-13592/2017</v>
          </cell>
          <cell r="D208" t="str">
            <v>Contratação de empresa de pintura externa do prédio da Secretaria de Segurança Universitária</v>
          </cell>
          <cell r="E208">
            <v>0</v>
          </cell>
          <cell r="F208">
            <v>0</v>
          </cell>
          <cell r="G208">
            <v>42000</v>
          </cell>
          <cell r="H208" t="str">
            <v>Unidade</v>
          </cell>
          <cell r="I208">
            <v>0</v>
          </cell>
          <cell r="J208">
            <v>42000</v>
          </cell>
          <cell r="K208">
            <v>0</v>
          </cell>
          <cell r="L208" t="str">
            <v>Adiar</v>
          </cell>
          <cell r="M208">
            <v>0</v>
          </cell>
          <cell r="N208" t="str">
            <v>Novo processo enviado pela Unidade após reunião setorial</v>
          </cell>
          <cell r="O208" t="str">
            <v>Novo processo enviado pela Unidade após reunião setorial</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row>
        <row r="209">
          <cell r="C209" t="str">
            <v>01-P-25980/2015</v>
          </cell>
          <cell r="D209" t="str">
            <v>Aquisição de equipamentos para o Restaurante Universitário (RU)</v>
          </cell>
          <cell r="E209" t="str">
            <v>S</v>
          </cell>
          <cell r="F209">
            <v>663272.22</v>
          </cell>
          <cell r="G209">
            <v>862253.88599999994</v>
          </cell>
          <cell r="H209" t="str">
            <v>AEPLAN</v>
          </cell>
          <cell r="I209">
            <v>0</v>
          </cell>
          <cell r="J209">
            <v>862253.88599999994</v>
          </cell>
          <cell r="K209">
            <v>0</v>
          </cell>
          <cell r="L209" t="str">
            <v>P1</v>
          </cell>
          <cell r="M209" t="str">
            <v>Adiar</v>
          </cell>
          <cell r="N209" t="str">
            <v>pára refeições</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row>
        <row r="210">
          <cell r="C210" t="str">
            <v>01-P-6628/2017</v>
          </cell>
          <cell r="D210" t="str">
            <v>Adequação de Instalações Elétricas na Cozinha do RU</v>
          </cell>
          <cell r="E210" t="str">
            <v>N</v>
          </cell>
          <cell r="F210">
            <v>61341</v>
          </cell>
          <cell r="G210">
            <v>61341</v>
          </cell>
          <cell r="H210" t="str">
            <v>DGA</v>
          </cell>
          <cell r="I210">
            <v>0</v>
          </cell>
          <cell r="J210">
            <v>61341</v>
          </cell>
          <cell r="K210">
            <v>0</v>
          </cell>
          <cell r="L210" t="str">
            <v>P1</v>
          </cell>
          <cell r="M210" t="str">
            <v>Adiar</v>
          </cell>
          <cell r="N210" t="str">
            <v>pára refeições</v>
          </cell>
          <cell r="O210">
            <v>0</v>
          </cell>
          <cell r="P210" t="str">
            <v>Em licitação. Processo na AEPLAN em 19/06/17, em fase de pré licitação, aguardando definições. Em 27/03/17 a AEPLAN sugeriu a possibilidade de utilização de recursos do programa de reformas, adequação e pintura do RU e RA, aprovados no orçamento de 2011, atualmente contingenciado pela Resolução GR 26/2017.</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row>
        <row r="211">
          <cell r="C211" t="str">
            <v>01-P-18357/2015</v>
          </cell>
          <cell r="D211" t="str">
            <v>Contratação para remoção de Entulho no Campus</v>
          </cell>
          <cell r="E211" t="str">
            <v>N</v>
          </cell>
          <cell r="F211">
            <v>110280</v>
          </cell>
          <cell r="G211">
            <v>110280</v>
          </cell>
          <cell r="H211" t="str">
            <v>DGA</v>
          </cell>
          <cell r="I211">
            <v>0</v>
          </cell>
          <cell r="J211">
            <v>110280</v>
          </cell>
          <cell r="K211">
            <v>0</v>
          </cell>
          <cell r="L211" t="str">
            <v>P1</v>
          </cell>
          <cell r="M211" t="str">
            <v>Adiar</v>
          </cell>
          <cell r="N211" t="str">
            <v>contrato corrente, conforme demanda</v>
          </cell>
          <cell r="O211">
            <v>0</v>
          </cell>
          <cell r="P211" t="str">
            <v>Já ocorreu pregão, está em recurso.</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row>
        <row r="212">
          <cell r="C212" t="str">
            <v>01-P-1678/2015</v>
          </cell>
          <cell r="D212" t="str">
            <v>Reforma do elevador de carga do RU</v>
          </cell>
          <cell r="E212" t="str">
            <v>N</v>
          </cell>
          <cell r="F212">
            <v>45443.33</v>
          </cell>
          <cell r="G212">
            <v>38031.67</v>
          </cell>
          <cell r="H212" t="str">
            <v>AEPLAN</v>
          </cell>
          <cell r="I212">
            <v>0</v>
          </cell>
          <cell r="J212">
            <v>38031.67</v>
          </cell>
          <cell r="K212">
            <v>0</v>
          </cell>
          <cell r="L212" t="str">
            <v>P1</v>
          </cell>
          <cell r="M212" t="str">
            <v>Adiar</v>
          </cell>
          <cell r="N212" t="str">
            <v>pára refeições</v>
          </cell>
          <cell r="O212">
            <v>0</v>
          </cell>
          <cell r="P212" t="str">
            <v>Pregão em 19/06/17. Valor solicitado incialmente R$ 45.443,33 - centro orçamentário da Unidade e será necessário suplementação R$ 38.031,67 totalizando R$ 83.475,00.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row>
        <row r="213">
          <cell r="C213" t="str">
            <v>01-P-08520/2015</v>
          </cell>
          <cell r="D213" t="str">
            <v xml:space="preserve">Serv. de Perfilagem Ótica e Manut. de Poços Profundos do Campus </v>
          </cell>
          <cell r="E213" t="str">
            <v>S</v>
          </cell>
          <cell r="F213">
            <v>49987.33</v>
          </cell>
          <cell r="G213">
            <v>54986.063000000009</v>
          </cell>
          <cell r="H213" t="str">
            <v>AEPLAN</v>
          </cell>
          <cell r="I213">
            <v>0</v>
          </cell>
          <cell r="J213">
            <v>54986.063000000009</v>
          </cell>
          <cell r="K213">
            <v>0</v>
          </cell>
          <cell r="L213" t="str">
            <v>Adiar</v>
          </cell>
          <cell r="M213" t="str">
            <v>Adiar</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row>
        <row r="214">
          <cell r="C214" t="str">
            <v>Of. SIC 002/2016</v>
          </cell>
          <cell r="D214" t="str">
            <v>Aquisição e instalação de totens bilíngues no Campus</v>
          </cell>
          <cell r="E214" t="str">
            <v>S</v>
          </cell>
          <cell r="F214">
            <v>480000</v>
          </cell>
          <cell r="G214">
            <v>528000</v>
          </cell>
          <cell r="H214" t="str">
            <v>AEPLAN</v>
          </cell>
          <cell r="I214">
            <v>0</v>
          </cell>
          <cell r="J214">
            <v>528000</v>
          </cell>
          <cell r="K214">
            <v>0</v>
          </cell>
          <cell r="L214" t="str">
            <v>Adiar</v>
          </cell>
          <cell r="M214" t="str">
            <v>Adiar</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row>
        <row r="215">
          <cell r="C215" t="str">
            <v>01-P-04085/2012 e 01-P-5984/2012</v>
          </cell>
          <cell r="D215" t="str">
            <v>Manutenção de máquinas de lavar louças dos Rus</v>
          </cell>
          <cell r="E215" t="str">
            <v>S</v>
          </cell>
          <cell r="F215">
            <v>120708</v>
          </cell>
          <cell r="G215">
            <v>132778.80000000002</v>
          </cell>
          <cell r="H215" t="str">
            <v>AEPLAN</v>
          </cell>
          <cell r="I215">
            <v>0</v>
          </cell>
          <cell r="J215">
            <v>132778.80000000002</v>
          </cell>
          <cell r="K215">
            <v>0</v>
          </cell>
          <cell r="L215" t="str">
            <v>Adiar</v>
          </cell>
          <cell r="M215" t="str">
            <v>P1</v>
          </cell>
          <cell r="N215" t="str">
            <v>pára refeições</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row>
        <row r="216">
          <cell r="C216" t="str">
            <v>01-P-06545/2012</v>
          </cell>
          <cell r="D216" t="str">
            <v xml:space="preserve">Sist. de Saneamento - Ampl. Infraest. - Polo de Pesquisa e Rest.Univ. II </v>
          </cell>
          <cell r="E216" t="str">
            <v>S</v>
          </cell>
          <cell r="F216">
            <v>1594739.73</v>
          </cell>
          <cell r="G216">
            <v>2312372.6085000001</v>
          </cell>
          <cell r="H216" t="str">
            <v>AEPLAN</v>
          </cell>
          <cell r="I216">
            <v>0</v>
          </cell>
          <cell r="J216">
            <v>2312372.6085000001</v>
          </cell>
          <cell r="K216">
            <v>0</v>
          </cell>
          <cell r="L216" t="str">
            <v>Adiar</v>
          </cell>
          <cell r="M216" t="str">
            <v>Adiar</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row>
        <row r="217">
          <cell r="C217" t="str">
            <v>01-P-27003/2011</v>
          </cell>
          <cell r="D217" t="str">
            <v>Plan. e obra da portaria e cobertura - Centros de Vivência</v>
          </cell>
          <cell r="E217" t="str">
            <v>S</v>
          </cell>
          <cell r="F217">
            <v>1282561.79</v>
          </cell>
          <cell r="G217">
            <v>1282561.79</v>
          </cell>
          <cell r="H217" t="str">
            <v>CPO</v>
          </cell>
          <cell r="I217">
            <v>0</v>
          </cell>
          <cell r="J217">
            <v>1282561.79</v>
          </cell>
          <cell r="K217">
            <v>0</v>
          </cell>
          <cell r="L217" t="str">
            <v>Adiar</v>
          </cell>
          <cell r="M217" t="str">
            <v>Adiar</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row>
        <row r="218">
          <cell r="C218" t="str">
            <v>01-P-03054/2016</v>
          </cell>
          <cell r="D218" t="str">
            <v>Infraestrutura elétrica e saneamento para atender quadra 42</v>
          </cell>
          <cell r="E218" t="str">
            <v>S</v>
          </cell>
          <cell r="F218">
            <v>4812888.99</v>
          </cell>
          <cell r="G218">
            <v>4812888.99</v>
          </cell>
          <cell r="H218" t="str">
            <v>CPO</v>
          </cell>
          <cell r="I218">
            <v>0</v>
          </cell>
          <cell r="J218">
            <v>4812888.99</v>
          </cell>
          <cell r="K218">
            <v>0</v>
          </cell>
          <cell r="L218" t="str">
            <v>Adiar</v>
          </cell>
          <cell r="M218" t="str">
            <v>Adiar</v>
          </cell>
          <cell r="N218" t="str">
            <v>Custo de projeto é R$48.500,00. quadra 42 será a do Cotuca(?)</v>
          </cell>
          <cell r="O218">
            <v>0</v>
          </cell>
          <cell r="P218" t="str">
            <v>Já licitado, contrato assinado com seguro recolhido. Caso pare, devolver o dinheiro do seguro.</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row>
        <row r="219">
          <cell r="C219" t="str">
            <v>01-P-01671/2015</v>
          </cell>
          <cell r="D219" t="str">
            <v>Substituição da tubulação de retorno de condensadoo</v>
          </cell>
          <cell r="E219" t="str">
            <v>S</v>
          </cell>
          <cell r="F219">
            <v>50760.15</v>
          </cell>
          <cell r="G219">
            <v>65988.195000000007</v>
          </cell>
          <cell r="H219" t="str">
            <v>AEPLAN</v>
          </cell>
          <cell r="I219">
            <v>0</v>
          </cell>
          <cell r="J219">
            <v>65988.195000000007</v>
          </cell>
          <cell r="K219">
            <v>0</v>
          </cell>
          <cell r="L219" t="str">
            <v>P1</v>
          </cell>
          <cell r="M219" t="str">
            <v>Adiar</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row>
        <row r="220">
          <cell r="C220" t="str">
            <v xml:space="preserve">01-P-00403/2012 e 01-P-08227/2017 </v>
          </cell>
          <cell r="D220" t="str">
            <v>Plan. SPDA para Divisão de Meio Ambiente da Prefeitura</v>
          </cell>
          <cell r="E220" t="str">
            <v>S</v>
          </cell>
          <cell r="F220">
            <v>198143.09</v>
          </cell>
          <cell r="G220">
            <v>198143.09</v>
          </cell>
          <cell r="H220" t="str">
            <v>CPO</v>
          </cell>
          <cell r="I220">
            <v>0</v>
          </cell>
          <cell r="J220">
            <v>198143.09</v>
          </cell>
          <cell r="K220">
            <v>0</v>
          </cell>
          <cell r="L220" t="str">
            <v>Adiar</v>
          </cell>
          <cell r="M220" t="str">
            <v>Adiar</v>
          </cell>
          <cell r="N220">
            <v>0</v>
          </cell>
          <cell r="O220">
            <v>0</v>
          </cell>
          <cell r="P220">
            <v>0</v>
          </cell>
          <cell r="Q220" t="str">
            <v>Proc. 01-P-00403/2012</v>
          </cell>
          <cell r="R220" t="str">
            <v>PREF</v>
          </cell>
          <cell r="S220">
            <v>42929</v>
          </cell>
          <cell r="T220" t="str">
            <v>Planejamento SPDA para Divisão de Meio Ambiente da PREFEITURA -  Programação</v>
          </cell>
          <cell r="U220">
            <v>198143.09</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row>
        <row r="221">
          <cell r="C221" t="str">
            <v>01-P-29106/2016</v>
          </cell>
          <cell r="D221" t="str">
            <v>Recuperação asfaltica do Campus de Campinas</v>
          </cell>
          <cell r="E221" t="str">
            <v>N</v>
          </cell>
          <cell r="F221">
            <v>995975</v>
          </cell>
          <cell r="G221">
            <v>995975</v>
          </cell>
          <cell r="H221" t="str">
            <v>AEPLAN</v>
          </cell>
          <cell r="I221">
            <v>0</v>
          </cell>
          <cell r="J221">
            <v>995975</v>
          </cell>
          <cell r="K221">
            <v>0</v>
          </cell>
          <cell r="L221" t="str">
            <v>Adiar</v>
          </cell>
          <cell r="M221" t="str">
            <v>Adiar</v>
          </cell>
          <cell r="N221">
            <v>0</v>
          </cell>
          <cell r="O221">
            <v>0</v>
          </cell>
          <cell r="P221" t="str">
            <v>Risco de acidentes para os pedestres.</v>
          </cell>
          <cell r="Q221" t="str">
            <v>Proc. 01-P-01396/2018</v>
          </cell>
          <cell r="R221" t="str">
            <v>Prefeitura</v>
          </cell>
          <cell r="S221">
            <v>43370</v>
          </cell>
          <cell r="T221" t="str">
            <v xml:space="preserve">Contratação de empresa para serviço de tapa buraco nas vias do campus </v>
          </cell>
          <cell r="U221">
            <v>145997.51999999999</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row>
        <row r="222">
          <cell r="C222" t="str">
            <v>01-P-8117/2016</v>
          </cell>
          <cell r="D222" t="str">
            <v>Revitalização de calçada Rua Alexandre Fleming</v>
          </cell>
          <cell r="E222" t="str">
            <v>N</v>
          </cell>
          <cell r="F222">
            <v>26160</v>
          </cell>
          <cell r="G222">
            <v>26160</v>
          </cell>
          <cell r="H222" t="str">
            <v>DGA</v>
          </cell>
          <cell r="I222">
            <v>0</v>
          </cell>
          <cell r="J222">
            <v>26160</v>
          </cell>
          <cell r="K222">
            <v>0</v>
          </cell>
          <cell r="L222" t="str">
            <v>Adiar</v>
          </cell>
          <cell r="M222" t="str">
            <v>Adiar</v>
          </cell>
          <cell r="N222">
            <v>0</v>
          </cell>
          <cell r="O222">
            <v>0</v>
          </cell>
          <cell r="P222" t="str">
            <v>Em licitação.</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row>
        <row r="223">
          <cell r="C223" t="str">
            <v>Expediente s/nº</v>
          </cell>
          <cell r="D223" t="str">
            <v>Serviços de ampliação de carga e necessidade de limitação de demanda elétrica e compatibilização de transformador de 300 Kva</v>
          </cell>
          <cell r="E223" t="str">
            <v>N</v>
          </cell>
          <cell r="F223">
            <v>84520</v>
          </cell>
          <cell r="G223">
            <v>109876</v>
          </cell>
          <cell r="H223" t="str">
            <v>DGA</v>
          </cell>
          <cell r="I223">
            <v>0</v>
          </cell>
          <cell r="J223">
            <v>109876</v>
          </cell>
          <cell r="K223">
            <v>0</v>
          </cell>
          <cell r="L223" t="str">
            <v>Adiar</v>
          </cell>
          <cell r="M223" t="str">
            <v>P1</v>
          </cell>
          <cell r="N223">
            <v>0</v>
          </cell>
          <cell r="O223">
            <v>0</v>
          </cell>
          <cell r="P223" t="str">
            <v>Processo na AEPLAN em 19/06/17, em fase de pré licitação, aguardando definições. Embora conste em expediente separado, foi citado que se refere a parte dos recursos referentes ao Proc. 01P-6628/2017, Em 27/03/17 a AEPLAN sugeriu a possibilidade de utilização de recursos do programa de reformas, adequação e pintura do RU e RA, aprovados no orçamento de 2011, atualmente contingenciado pela Resolução GR 26/2017.</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row>
        <row r="224">
          <cell r="C224" t="str">
            <v>01-P-24774/2014</v>
          </cell>
          <cell r="D224" t="str">
            <v>Implantação de Subestação de Energia 138 KV</v>
          </cell>
          <cell r="E224" t="str">
            <v>N</v>
          </cell>
          <cell r="F224">
            <v>30555939.190000001</v>
          </cell>
          <cell r="G224">
            <v>30555939.190000001</v>
          </cell>
          <cell r="H224" t="str">
            <v>AEPLAN</v>
          </cell>
          <cell r="I224">
            <v>0</v>
          </cell>
          <cell r="J224">
            <v>30555939.190000001</v>
          </cell>
          <cell r="K224">
            <v>0</v>
          </cell>
          <cell r="L224" t="str">
            <v>Adiar</v>
          </cell>
          <cell r="M224" t="str">
            <v>Adiar</v>
          </cell>
          <cell r="N224" t="str">
            <v>Negociação com a Administração Superior</v>
          </cell>
          <cell r="O224">
            <v>0</v>
          </cell>
          <cell r="P224">
            <v>0</v>
          </cell>
          <cell r="Q224">
            <v>0</v>
          </cell>
          <cell r="R224">
            <v>0</v>
          </cell>
          <cell r="S224">
            <v>0</v>
          </cell>
          <cell r="T224">
            <v>0</v>
          </cell>
          <cell r="U224">
            <v>0</v>
          </cell>
          <cell r="V224">
            <v>0</v>
          </cell>
          <cell r="W224">
            <v>0</v>
          </cell>
          <cell r="X224">
            <v>0</v>
          </cell>
          <cell r="Y224">
            <v>0</v>
          </cell>
          <cell r="Z224">
            <v>0</v>
          </cell>
          <cell r="AE224">
            <v>0</v>
          </cell>
          <cell r="AJ224">
            <v>0</v>
          </cell>
          <cell r="AO224">
            <v>0</v>
          </cell>
          <cell r="AT224">
            <v>0</v>
          </cell>
          <cell r="AY224">
            <v>0</v>
          </cell>
          <cell r="BC224">
            <v>0</v>
          </cell>
          <cell r="BD224">
            <v>0</v>
          </cell>
          <cell r="BE224">
            <v>0</v>
          </cell>
          <cell r="BF224">
            <v>0</v>
          </cell>
          <cell r="BG224">
            <v>0</v>
          </cell>
          <cell r="BH224">
            <v>0</v>
          </cell>
          <cell r="BI224">
            <v>0</v>
          </cell>
        </row>
        <row r="225">
          <cell r="C225" t="str">
            <v>01-P-16377/2016</v>
          </cell>
          <cell r="D225" t="str">
            <v>Contratação de Empresa para Refacção do Sistema de Cobertura do RU</v>
          </cell>
          <cell r="E225">
            <v>0</v>
          </cell>
          <cell r="F225">
            <v>0</v>
          </cell>
          <cell r="G225">
            <v>1872128.73</v>
          </cell>
          <cell r="H225" t="str">
            <v>Unidade</v>
          </cell>
          <cell r="I225">
            <v>0</v>
          </cell>
          <cell r="J225">
            <v>1872128.73</v>
          </cell>
          <cell r="K225">
            <v>0</v>
          </cell>
          <cell r="L225">
            <v>0</v>
          </cell>
          <cell r="M225" t="str">
            <v>P1</v>
          </cell>
          <cell r="N225" t="str">
            <v>Telhado RU</v>
          </cell>
          <cell r="O225">
            <v>0</v>
          </cell>
          <cell r="P225" t="str">
            <v>Prédio com graves problemas de infiltração. Processo novo.</v>
          </cell>
          <cell r="Q225">
            <v>0</v>
          </cell>
          <cell r="R225">
            <v>0</v>
          </cell>
          <cell r="S225">
            <v>0</v>
          </cell>
          <cell r="T225">
            <v>0</v>
          </cell>
          <cell r="U225">
            <v>0</v>
          </cell>
          <cell r="V225">
            <v>0</v>
          </cell>
          <cell r="W225">
            <v>0</v>
          </cell>
          <cell r="X225">
            <v>0</v>
          </cell>
          <cell r="Y225">
            <v>0</v>
          </cell>
          <cell r="Z225">
            <v>0</v>
          </cell>
          <cell r="AE225">
            <v>0</v>
          </cell>
          <cell r="AJ225">
            <v>0</v>
          </cell>
          <cell r="AO225">
            <v>0</v>
          </cell>
          <cell r="AT225">
            <v>0</v>
          </cell>
          <cell r="AY225">
            <v>0</v>
          </cell>
          <cell r="BC225">
            <v>0</v>
          </cell>
          <cell r="BD225">
            <v>0</v>
          </cell>
          <cell r="BI225">
            <v>0</v>
          </cell>
        </row>
        <row r="226">
          <cell r="C226" t="str">
            <v>01-P-16152/2017</v>
          </cell>
          <cell r="D226" t="str">
            <v>Contratação de Empresa para Reparos dos Alambrados em áreas de Divisa e Entorno das App's no Campus</v>
          </cell>
          <cell r="E226">
            <v>186716.66</v>
          </cell>
          <cell r="F226" t="str">
            <v>Unidade</v>
          </cell>
          <cell r="G226">
            <v>186716.66</v>
          </cell>
          <cell r="H226" t="str">
            <v>Unidade</v>
          </cell>
          <cell r="I226">
            <v>0</v>
          </cell>
          <cell r="J226">
            <v>186716.66</v>
          </cell>
          <cell r="K226">
            <v>0</v>
          </cell>
          <cell r="L226">
            <v>0</v>
          </cell>
          <cell r="M226">
            <v>0</v>
          </cell>
          <cell r="N226" t="str">
            <v>Novo processo enviado pela Unidade após reunião setorial</v>
          </cell>
          <cell r="O226" t="str">
            <v>Encaminhado em 30/08/2018 para DEPI avaliar conforme cadeia de decisão</v>
          </cell>
          <cell r="P226">
            <v>0</v>
          </cell>
          <cell r="Q226">
            <v>0</v>
          </cell>
          <cell r="R226">
            <v>0</v>
          </cell>
          <cell r="S226">
            <v>0</v>
          </cell>
          <cell r="T226">
            <v>0</v>
          </cell>
          <cell r="U226">
            <v>0</v>
          </cell>
          <cell r="V226">
            <v>0</v>
          </cell>
          <cell r="W226">
            <v>0</v>
          </cell>
          <cell r="X226">
            <v>0</v>
          </cell>
          <cell r="Y226">
            <v>0</v>
          </cell>
          <cell r="Z226">
            <v>0</v>
          </cell>
          <cell r="AE226">
            <v>0</v>
          </cell>
          <cell r="AJ226">
            <v>0</v>
          </cell>
          <cell r="AO226">
            <v>0</v>
          </cell>
          <cell r="AT226">
            <v>0</v>
          </cell>
          <cell r="AY226">
            <v>0</v>
          </cell>
          <cell r="BD226">
            <v>0</v>
          </cell>
          <cell r="BI226">
            <v>0</v>
          </cell>
        </row>
        <row r="227">
          <cell r="C227" t="str">
            <v>01-23392/20212 e 01-P-17288/2016</v>
          </cell>
          <cell r="D227" t="str">
            <v>Climatização do Restaurante Saturnino e Instalçao Termoacústica no Restaurante FCA</v>
          </cell>
          <cell r="E227" t="str">
            <v>N</v>
          </cell>
          <cell r="F227">
            <v>727585</v>
          </cell>
          <cell r="G227">
            <v>727585</v>
          </cell>
          <cell r="H227" t="str">
            <v>AEPLAN</v>
          </cell>
          <cell r="I227">
            <v>0</v>
          </cell>
          <cell r="J227">
            <v>727585</v>
          </cell>
          <cell r="K227">
            <v>0</v>
          </cell>
          <cell r="L227" t="str">
            <v>Adiar</v>
          </cell>
          <cell r="M227" t="str">
            <v>Adiar</v>
          </cell>
          <cell r="N227">
            <v>0</v>
          </cell>
          <cell r="O227">
            <v>0</v>
          </cell>
          <cell r="P227" t="str">
            <v>01-P-17288/2016 - Instalação Isolamento Termo Acústico no Restaurante FCA - R$ 167.570,00.</v>
          </cell>
          <cell r="Q227">
            <v>0</v>
          </cell>
          <cell r="R227">
            <v>0</v>
          </cell>
          <cell r="S227">
            <v>0</v>
          </cell>
          <cell r="T227">
            <v>0</v>
          </cell>
          <cell r="U227">
            <v>0</v>
          </cell>
          <cell r="V227">
            <v>0</v>
          </cell>
          <cell r="W227">
            <v>0</v>
          </cell>
          <cell r="X227">
            <v>0</v>
          </cell>
          <cell r="Y227">
            <v>0</v>
          </cell>
          <cell r="Z227">
            <v>0</v>
          </cell>
          <cell r="AE227">
            <v>0</v>
          </cell>
          <cell r="AJ227">
            <v>0</v>
          </cell>
          <cell r="AO227">
            <v>0</v>
          </cell>
          <cell r="AT227">
            <v>0</v>
          </cell>
          <cell r="AY227">
            <v>0</v>
          </cell>
          <cell r="BD227">
            <v>0</v>
          </cell>
          <cell r="BI227">
            <v>0</v>
          </cell>
        </row>
        <row r="228">
          <cell r="C228" t="str">
            <v>01-P-04717/2012</v>
          </cell>
          <cell r="D228" t="str">
            <v xml:space="preserve">Reforma e adequação do Prédio SSACL/PFL  </v>
          </cell>
          <cell r="E228" t="str">
            <v>S</v>
          </cell>
          <cell r="F228">
            <v>475003.64</v>
          </cell>
          <cell r="G228">
            <v>617504.73200000008</v>
          </cell>
          <cell r="H228" t="str">
            <v>AEPLAN</v>
          </cell>
          <cell r="I228">
            <v>475003.64</v>
          </cell>
          <cell r="J228">
            <v>475003.64</v>
          </cell>
          <cell r="K228">
            <v>0</v>
          </cell>
          <cell r="L228" t="str">
            <v>Adiar</v>
          </cell>
          <cell r="M228" t="str">
            <v>Adiar</v>
          </cell>
          <cell r="N228" t="str">
            <v>Adequação. Deverá ser tratado pelo CECOM</v>
          </cell>
          <cell r="O228" t="str">
            <v>Adequação da área de saúde com recursos do Gabinete do Reitor</v>
          </cell>
          <cell r="P228" t="str">
            <v>Após inserção de recursos voltou à CPO. Está sendo tratado como obra pelo CECOM.</v>
          </cell>
          <cell r="Q228" t="str">
            <v>Proc. 01-P-04717/2012</v>
          </cell>
          <cell r="R228" t="str">
            <v>PFL</v>
          </cell>
          <cell r="S228">
            <v>41026</v>
          </cell>
          <cell r="T228" t="str">
            <v>Contratação empresa p/ reforma e adequação do Prédio SSACL/PFL  - Reprogramação</v>
          </cell>
          <cell r="U228">
            <v>475003.64</v>
          </cell>
          <cell r="V228">
            <v>0</v>
          </cell>
          <cell r="W228">
            <v>0</v>
          </cell>
          <cell r="X228">
            <v>0</v>
          </cell>
          <cell r="Y228">
            <v>0</v>
          </cell>
          <cell r="Z228">
            <v>0</v>
          </cell>
          <cell r="AE228">
            <v>0</v>
          </cell>
          <cell r="AJ228">
            <v>0</v>
          </cell>
          <cell r="AO228">
            <v>0</v>
          </cell>
          <cell r="AT228">
            <v>0</v>
          </cell>
          <cell r="AY228">
            <v>0</v>
          </cell>
          <cell r="BD228">
            <v>0</v>
          </cell>
          <cell r="BI228">
            <v>0</v>
          </cell>
        </row>
        <row r="229">
          <cell r="C229" t="str">
            <v>01-P-024255/2012</v>
          </cell>
          <cell r="D229" t="str">
            <v>Planejamento de obra para adequação de rede elétrica para iluminação externa e infraestrutura da rede de dados , imagem e voz para o Campus I</v>
          </cell>
          <cell r="E229" t="str">
            <v>N</v>
          </cell>
          <cell r="F229">
            <v>1694291.07</v>
          </cell>
          <cell r="G229">
            <v>1694291.07</v>
          </cell>
          <cell r="H229" t="str">
            <v>DGA</v>
          </cell>
          <cell r="I229">
            <v>0</v>
          </cell>
          <cell r="J229">
            <v>1694291.07</v>
          </cell>
          <cell r="K229">
            <v>0</v>
          </cell>
          <cell r="L229" t="str">
            <v>Adiar</v>
          </cell>
          <cell r="M229" t="str">
            <v>P1</v>
          </cell>
          <cell r="N229" t="str">
            <v>Desmembrar e priorizar somente a cabine de entrada de energia - Segurança - Atende COTIL e PFL</v>
          </cell>
          <cell r="O229" t="str">
            <v xml:space="preserve">Serviço extremamente importante para o campus, principalmente para o COTIL, cujo Prédio Acadêmico não é climatizado já que o transformador existente para suprir as necessidades do COTIL não possui capacidade para aumento de demanda. As salas de aulas e laboratórios da FT, abastecidos por outra entrada de energia do campus, reformada em 2005, são climatizados. O Processo contempla ainda infraestrutura para instalação de redes de daos, voz e imagem, bem como revitalização da iluminação co campus. Em não sendo possível a execução de todo o projeto, solicita-se a avaliação da possibilidade de desmembramento, dando prosseguimento, neste momento, apenas a construção da cabine de energia e transformador para atendimento do COTIL. </v>
          </cell>
          <cell r="P229" t="str">
            <v>Desde 2012 autorizado pelo Prof. Tadeu. Proc. 01-P-24255/2012 - Nos foi enviado para programação dos recursos no inicio de abril, mas notamos que havia uma divergência nos valores; O valor autorizado pela administração superior era de R$ 1.694.291,07. Quando o processo deu entrada na AEPLAN o valor atualizado do processo era de R$ 2.078.967,87. Em razão do aumento significativo do valor enviamos o processo na data de 10/04/2017, para apreciação do Reitor. Informamos que os recursos não foram programados, uma vez que o processo não voltou com o "de acordo" para prosseguimento da obra.</v>
          </cell>
          <cell r="Q229">
            <v>0</v>
          </cell>
          <cell r="R229">
            <v>0</v>
          </cell>
          <cell r="S229">
            <v>0</v>
          </cell>
          <cell r="T229">
            <v>0</v>
          </cell>
          <cell r="U229">
            <v>0</v>
          </cell>
          <cell r="V229">
            <v>0</v>
          </cell>
          <cell r="W229">
            <v>0</v>
          </cell>
          <cell r="X229">
            <v>0</v>
          </cell>
          <cell r="Y229">
            <v>0</v>
          </cell>
          <cell r="Z229">
            <v>0</v>
          </cell>
          <cell r="AE229">
            <v>0</v>
          </cell>
          <cell r="AJ229">
            <v>0</v>
          </cell>
          <cell r="AO229">
            <v>0</v>
          </cell>
          <cell r="AT229">
            <v>0</v>
          </cell>
          <cell r="AY229">
            <v>0</v>
          </cell>
          <cell r="BD229">
            <v>0</v>
          </cell>
          <cell r="BI229">
            <v>0</v>
          </cell>
        </row>
      </sheetData>
      <sheetData sheetId="4"/>
      <sheetData sheetId="5">
        <row r="1">
          <cell r="C1" t="str">
            <v>PROCESSOS</v>
          </cell>
          <cell r="D1" t="str">
            <v>DESCRIÇÃO DAS DESPESAS</v>
          </cell>
          <cell r="E1" t="str">
            <v>Origem dos dados</v>
          </cell>
          <cell r="F1" t="str">
            <v>Saldo de Programação</v>
          </cell>
          <cell r="G1" t="str">
            <v>Amostra</v>
          </cell>
          <cell r="H1" t="str">
            <v>Tipo</v>
          </cell>
        </row>
        <row r="2">
          <cell r="C2" t="str">
            <v>01-P-26280/2016</v>
          </cell>
          <cell r="D2" t="str">
            <v>Cabeamento estruturado da Ouvidoria e RH da Prefeitura</v>
          </cell>
          <cell r="E2" t="str">
            <v>S</v>
          </cell>
          <cell r="F2">
            <v>84470.81</v>
          </cell>
          <cell r="G2" t="str">
            <v>NÂO</v>
          </cell>
          <cell r="H2" t="str">
            <v>Reforma</v>
          </cell>
        </row>
        <row r="3">
          <cell r="C3" t="str">
            <v>01-P-11048/2017</v>
          </cell>
          <cell r="D3" t="str">
            <v>Contratação de Empresa para fornecimento e Instalação de Elevador para o Laboratório de Biocombustíveis</v>
          </cell>
          <cell r="E3">
            <v>0</v>
          </cell>
          <cell r="F3">
            <v>0</v>
          </cell>
          <cell r="G3" t="str">
            <v>NÂO</v>
          </cell>
          <cell r="H3" t="str">
            <v>Reforma</v>
          </cell>
        </row>
        <row r="4">
          <cell r="C4" t="str">
            <v>01-P-22812/2014</v>
          </cell>
          <cell r="D4" t="str">
            <v>Convênio entre UNICAMP e CAPES</v>
          </cell>
          <cell r="E4">
            <v>0</v>
          </cell>
          <cell r="F4">
            <v>0</v>
          </cell>
          <cell r="G4" t="str">
            <v>NÂO</v>
          </cell>
          <cell r="H4" t="str">
            <v>Não é obra</v>
          </cell>
        </row>
        <row r="5">
          <cell r="C5" t="str">
            <v>01-P-07736/2016</v>
          </cell>
          <cell r="D5" t="str">
            <v>Reforma de sanitários da CPO/UNICAMP</v>
          </cell>
          <cell r="E5" t="str">
            <v>S</v>
          </cell>
          <cell r="F5">
            <v>74799.53</v>
          </cell>
          <cell r="G5" t="str">
            <v>NÂO</v>
          </cell>
          <cell r="H5" t="str">
            <v>Reforma</v>
          </cell>
        </row>
        <row r="6">
          <cell r="C6" t="str">
            <v>06-P-00943/2016</v>
          </cell>
          <cell r="D6" t="str">
            <v>Reforma de sanitário e copa da Creche/FOP</v>
          </cell>
          <cell r="E6" t="str">
            <v>S</v>
          </cell>
          <cell r="F6">
            <v>156825.85999999999</v>
          </cell>
          <cell r="G6" t="str">
            <v>NÂO</v>
          </cell>
          <cell r="H6" t="str">
            <v>Reforma</v>
          </cell>
        </row>
        <row r="7">
          <cell r="C7" t="str">
            <v>15-P-19339/2013</v>
          </cell>
          <cell r="D7" t="str">
            <v>Contratação de empresa especializada para reforma da UTI Pediátrica</v>
          </cell>
          <cell r="E7" t="str">
            <v>N</v>
          </cell>
          <cell r="F7">
            <v>129388.54</v>
          </cell>
          <cell r="G7" t="str">
            <v>NÂO</v>
          </cell>
          <cell r="H7" t="str">
            <v>Remanescente</v>
          </cell>
        </row>
        <row r="8">
          <cell r="C8" t="str">
            <v>15-P-27740/2015</v>
          </cell>
          <cell r="D8" t="str">
            <v>Substituição de transformadores à PCB por transformadores à seco-HC</v>
          </cell>
          <cell r="E8" t="str">
            <v>S</v>
          </cell>
          <cell r="F8">
            <v>2964790</v>
          </cell>
          <cell r="G8" t="str">
            <v>NÂO</v>
          </cell>
          <cell r="H8" t="str">
            <v>Reforma</v>
          </cell>
        </row>
        <row r="9">
          <cell r="C9" t="str">
            <v>Inf. Unitransp 187/2015</v>
          </cell>
          <cell r="D9" t="str">
            <v>Iluminação do Heliporto do HC</v>
          </cell>
          <cell r="E9" t="str">
            <v>S</v>
          </cell>
          <cell r="F9">
            <v>109307.15</v>
          </cell>
          <cell r="G9" t="str">
            <v>NÂO</v>
          </cell>
          <cell r="H9" t="str">
            <v>Reforma</v>
          </cell>
        </row>
        <row r="10">
          <cell r="C10" t="str">
            <v>16-P-8844/2016 - Of. SBU 104/2015</v>
          </cell>
          <cell r="D10" t="str">
            <v>Manutenção e reforma de janelas da BCCL</v>
          </cell>
          <cell r="E10" t="str">
            <v>S</v>
          </cell>
          <cell r="F10">
            <v>73000</v>
          </cell>
          <cell r="G10" t="str">
            <v>NÂO</v>
          </cell>
          <cell r="H10" t="str">
            <v>Reforma</v>
          </cell>
        </row>
        <row r="11">
          <cell r="C11" t="str">
            <v>22-P-10568/2016</v>
          </cell>
          <cell r="D11" t="str">
            <v>Cabeamento de rede prédio novo</v>
          </cell>
          <cell r="E11">
            <v>0</v>
          </cell>
          <cell r="F11">
            <v>0</v>
          </cell>
          <cell r="G11" t="str">
            <v>NÂO</v>
          </cell>
          <cell r="H11" t="str">
            <v>Remanescente</v>
          </cell>
        </row>
        <row r="12">
          <cell r="C12" t="str">
            <v>22-P-30334/2016</v>
          </cell>
          <cell r="D12" t="str">
            <v>Prestação de serviço de transporte, carga e descarga de materiais bibliográficos, mobiliários, utensílios e equipamentos com fornecimento de emebalagens</v>
          </cell>
          <cell r="E12" t="str">
            <v>S</v>
          </cell>
          <cell r="F12">
            <v>39800</v>
          </cell>
          <cell r="G12" t="str">
            <v>NÂO</v>
          </cell>
          <cell r="H12" t="str">
            <v>Não é obra</v>
          </cell>
        </row>
        <row r="13">
          <cell r="C13" t="str">
            <v>34-P-27302/2015</v>
          </cell>
          <cell r="D13" t="str">
            <v xml:space="preserve">Reforma da recepção e hall de entrada do IC 3 e 5 </v>
          </cell>
          <cell r="E13" t="str">
            <v>S</v>
          </cell>
          <cell r="F13">
            <v>367999.99</v>
          </cell>
          <cell r="G13" t="str">
            <v>NÂO</v>
          </cell>
          <cell r="H13" t="str">
            <v>Reforma</v>
          </cell>
        </row>
        <row r="14">
          <cell r="C14" t="str">
            <v>Of. PRPG 273/2012</v>
          </cell>
          <cell r="D14" t="str">
            <v xml:space="preserve">Contrapartida Com.UEC/CAPES-Edital nº 24/2012-Pró-Equiptos/CAPES (1%) </v>
          </cell>
          <cell r="E14" t="str">
            <v>S</v>
          </cell>
          <cell r="F14">
            <v>28800</v>
          </cell>
          <cell r="G14" t="str">
            <v>NÂO</v>
          </cell>
          <cell r="H14" t="str">
            <v>Não é obra</v>
          </cell>
        </row>
        <row r="15">
          <cell r="C15" t="str">
            <v>01-P-00893/2015</v>
          </cell>
          <cell r="D15" t="str">
            <v xml:space="preserve">SPDA para o prédio da SG/PG </v>
          </cell>
          <cell r="E15" t="str">
            <v>S</v>
          </cell>
          <cell r="F15">
            <v>93464.38</v>
          </cell>
          <cell r="G15" t="str">
            <v>NÂO</v>
          </cell>
          <cell r="H15" t="str">
            <v>Reforma</v>
          </cell>
        </row>
        <row r="16">
          <cell r="C16" t="str">
            <v>01-P-00937/2017</v>
          </cell>
          <cell r="D16" t="str">
            <v>Remoção de entulho da Obra Museu de Artes Visuais</v>
          </cell>
          <cell r="E16" t="str">
            <v>S</v>
          </cell>
          <cell r="F16">
            <v>10927.4</v>
          </cell>
          <cell r="G16" t="str">
            <v>NÂO</v>
          </cell>
          <cell r="H16" t="str">
            <v>Não é obra</v>
          </cell>
        </row>
        <row r="17">
          <cell r="C17" t="str">
            <v>01-P-19354/2015</v>
          </cell>
          <cell r="D17" t="str">
            <v xml:space="preserve">Urbanização do Laboratório de Inovação em Biocombustível </v>
          </cell>
          <cell r="E17" t="str">
            <v>S</v>
          </cell>
          <cell r="F17">
            <v>510257.42</v>
          </cell>
          <cell r="G17" t="str">
            <v>NÂO</v>
          </cell>
          <cell r="H17" t="str">
            <v>Remanescente</v>
          </cell>
        </row>
        <row r="18">
          <cell r="C18" t="str">
            <v>Of. PRP 154/2012</v>
          </cell>
          <cell r="D18" t="str">
            <v xml:space="preserve">Guarda Corpos e cobertura em Policarbonato  para o LaCTAD </v>
          </cell>
          <cell r="E18" t="str">
            <v>S</v>
          </cell>
          <cell r="F18">
            <v>8615</v>
          </cell>
          <cell r="G18" t="str">
            <v>NÂO</v>
          </cell>
          <cell r="H18" t="str">
            <v>Reforma</v>
          </cell>
        </row>
        <row r="19">
          <cell r="C19" t="str">
            <v>01-P-26427/2009 e 01-P-7801/2015</v>
          </cell>
          <cell r="D19" t="str">
            <v>Biblioteca de Obras Raras (BORA) - Construção do Prédio</v>
          </cell>
          <cell r="E19" t="str">
            <v>N</v>
          </cell>
          <cell r="F19">
            <v>5784161.2699999996</v>
          </cell>
          <cell r="G19" t="str">
            <v>SIM</v>
          </cell>
          <cell r="H19" t="str">
            <v>Remanescente</v>
          </cell>
        </row>
        <row r="20">
          <cell r="C20" t="str">
            <v>01-P-09603-2017</v>
          </cell>
          <cell r="D20" t="str">
            <v>Obra de PPCI e instalações elétricas - almoxarifado central -AVCB</v>
          </cell>
          <cell r="E20">
            <v>0</v>
          </cell>
          <cell r="F20">
            <v>0</v>
          </cell>
          <cell r="G20" t="str">
            <v>NÂO</v>
          </cell>
          <cell r="H20" t="str">
            <v>Reforma</v>
          </cell>
        </row>
        <row r="21">
          <cell r="C21" t="str">
            <v>01-P-02451/2015</v>
          </cell>
          <cell r="D21" t="str">
            <v xml:space="preserve">Instalação Linha da Vida - FCM </v>
          </cell>
          <cell r="E21" t="str">
            <v>S</v>
          </cell>
          <cell r="F21">
            <v>288296.5</v>
          </cell>
          <cell r="G21" t="str">
            <v>NÂO</v>
          </cell>
          <cell r="H21" t="str">
            <v>Reforma</v>
          </cell>
        </row>
        <row r="22">
          <cell r="C22" t="str">
            <v>02-P-17816/2015</v>
          </cell>
          <cell r="D22" t="str">
            <v xml:space="preserve">Aquisição de postes de iluminação externa </v>
          </cell>
          <cell r="E22" t="str">
            <v>S</v>
          </cell>
          <cell r="F22">
            <v>60985.53</v>
          </cell>
          <cell r="G22" t="str">
            <v>SIM</v>
          </cell>
          <cell r="H22" t="str">
            <v>Não é obra</v>
          </cell>
        </row>
        <row r="23">
          <cell r="C23" t="str">
            <v>01-P-31134/2013, 01-P-29252/2010, 01-P-21379/2014</v>
          </cell>
          <cell r="D23" t="str">
            <v>Medicina Translacional (Esqueleto de prédio)</v>
          </cell>
          <cell r="E23" t="str">
            <v>N</v>
          </cell>
          <cell r="F23">
            <v>6081437.6200000001</v>
          </cell>
          <cell r="G23" t="str">
            <v>SIM</v>
          </cell>
          <cell r="H23" t="str">
            <v>Remanescente</v>
          </cell>
        </row>
        <row r="24">
          <cell r="C24" t="str">
            <v>02-P-5808/2014 e 02-P-7516/2014</v>
          </cell>
          <cell r="D24" t="str">
            <v>Instalação e Revisão de SPDA (pára-raios)</v>
          </cell>
          <cell r="E24" t="str">
            <v>N</v>
          </cell>
          <cell r="F24" t="str">
            <v>Não consta</v>
          </cell>
          <cell r="G24" t="str">
            <v>NÂO</v>
          </cell>
          <cell r="H24" t="str">
            <v>Reforma</v>
          </cell>
        </row>
        <row r="25">
          <cell r="C25" t="str">
            <v>05-P-04293/2015</v>
          </cell>
          <cell r="D25" t="str">
            <v>Serviço de pintura p/ estrutura metálica do lab. LABTUBE -FEC</v>
          </cell>
          <cell r="E25" t="str">
            <v>S</v>
          </cell>
          <cell r="F25">
            <v>44553.33</v>
          </cell>
          <cell r="G25" t="str">
            <v>NÂO</v>
          </cell>
          <cell r="H25" t="str">
            <v>Manutenção</v>
          </cell>
        </row>
        <row r="26">
          <cell r="C26" t="str">
            <v>07-P-02009/2017</v>
          </cell>
          <cell r="D26" t="str">
            <v>Recuperação asfaltica dos estacionamentos do IB</v>
          </cell>
          <cell r="E26" t="str">
            <v>S</v>
          </cell>
          <cell r="F26">
            <v>119205.17</v>
          </cell>
          <cell r="G26" t="str">
            <v>NÂO</v>
          </cell>
          <cell r="H26" t="str">
            <v>Manutenção</v>
          </cell>
        </row>
        <row r="27">
          <cell r="C27" t="str">
            <v>01-P-07977/2014</v>
          </cell>
          <cell r="D27" t="str">
            <v>Conclusão do Laboratório do INFABIC - IB</v>
          </cell>
          <cell r="E27" t="str">
            <v>S</v>
          </cell>
          <cell r="F27">
            <v>501995.07</v>
          </cell>
          <cell r="G27" t="str">
            <v>NÂO</v>
          </cell>
          <cell r="H27" t="str">
            <v>Remanescente</v>
          </cell>
        </row>
        <row r="28">
          <cell r="C28" t="str">
            <v>07-P-01417/2017</v>
          </cell>
          <cell r="D28" t="str">
            <v>Reforma dos quadros elétricos do Bloco H (terreo)</v>
          </cell>
          <cell r="E28" t="str">
            <v>S</v>
          </cell>
          <cell r="F28">
            <v>69182.66</v>
          </cell>
          <cell r="G28" t="str">
            <v>SIM</v>
          </cell>
          <cell r="H28" t="str">
            <v>Reforma</v>
          </cell>
        </row>
        <row r="29">
          <cell r="C29" t="str">
            <v>01-P-32126/2013 e 01-P-16714/2017</v>
          </cell>
          <cell r="D29" t="str">
            <v>Museu Herbário (8.988.186,74 recurso FINEP)</v>
          </cell>
          <cell r="E29" t="str">
            <v>N</v>
          </cell>
          <cell r="F29">
            <v>2215307.6</v>
          </cell>
          <cell r="G29" t="str">
            <v>SIM</v>
          </cell>
          <cell r="H29" t="str">
            <v>Obra Nova</v>
          </cell>
        </row>
        <row r="30">
          <cell r="C30" t="str">
            <v>01-P-18657/2013</v>
          </cell>
          <cell r="D30" t="str">
            <v xml:space="preserve">Revitalização Rede Elétrica IFCH </v>
          </cell>
          <cell r="E30" t="str">
            <v>S</v>
          </cell>
          <cell r="F30">
            <v>3817580</v>
          </cell>
          <cell r="G30" t="str">
            <v>NÂO</v>
          </cell>
          <cell r="H30" t="str">
            <v>Reforma</v>
          </cell>
        </row>
        <row r="31">
          <cell r="C31" t="str">
            <v>11-P-10754/2016</v>
          </cell>
          <cell r="D31" t="str">
            <v>Manutenção mensal preventiva em alarmes de incêndio do IQ</v>
          </cell>
          <cell r="E31" t="str">
            <v>N</v>
          </cell>
          <cell r="F31">
            <v>71400</v>
          </cell>
          <cell r="G31" t="str">
            <v>NÂO</v>
          </cell>
          <cell r="H31" t="str">
            <v>Não é obra</v>
          </cell>
        </row>
        <row r="32">
          <cell r="C32" t="str">
            <v>15-P-22292/2014</v>
          </cell>
          <cell r="D32" t="str">
            <v>Desmobilização do parque de combustível e tratamento de solo</v>
          </cell>
          <cell r="E32" t="str">
            <v>S</v>
          </cell>
          <cell r="F32">
            <v>746250</v>
          </cell>
          <cell r="G32" t="str">
            <v>NÂO</v>
          </cell>
          <cell r="H32" t="str">
            <v>Planejamento Urbano</v>
          </cell>
        </row>
        <row r="33">
          <cell r="C33" t="str">
            <v>18-P-13230/2016</v>
          </cell>
          <cell r="D33" t="str">
            <v>Impl. Rede Elétrica Compacta para o Bloco G da FEQ</v>
          </cell>
          <cell r="E33" t="str">
            <v>S</v>
          </cell>
          <cell r="F33">
            <v>87200</v>
          </cell>
          <cell r="G33" t="str">
            <v>NÂO</v>
          </cell>
          <cell r="H33" t="str">
            <v>Reforma</v>
          </cell>
        </row>
        <row r="34">
          <cell r="C34" t="str">
            <v>19-P-24672/2015</v>
          </cell>
          <cell r="D34" t="str">
            <v>Serviço de refacção do sistema de impermeabilização das lajes do Prédio Principal da FE</v>
          </cell>
          <cell r="E34" t="str">
            <v>S</v>
          </cell>
          <cell r="F34">
            <v>224053.73</v>
          </cell>
          <cell r="G34" t="str">
            <v>NÂO</v>
          </cell>
          <cell r="H34" t="str">
            <v>Reforma</v>
          </cell>
        </row>
        <row r="35">
          <cell r="C35" t="str">
            <v>20-P-32087/2015</v>
          </cell>
          <cell r="D35" t="str">
            <v>Aq. Nobreaks (nuvem computacional)</v>
          </cell>
          <cell r="E35" t="str">
            <v>S</v>
          </cell>
          <cell r="F35">
            <v>850400</v>
          </cell>
          <cell r="G35" t="str">
            <v>NÂO</v>
          </cell>
          <cell r="H35" t="str">
            <v>Não é obra</v>
          </cell>
        </row>
        <row r="36">
          <cell r="C36" t="str">
            <v>20-P-00478/2016</v>
          </cell>
          <cell r="D36" t="str">
            <v>Suporte e implantação do ambiente nuvem</v>
          </cell>
          <cell r="E36" t="str">
            <v>S</v>
          </cell>
          <cell r="F36">
            <v>794600</v>
          </cell>
          <cell r="G36" t="str">
            <v>NÂO</v>
          </cell>
          <cell r="H36" t="str">
            <v>Não é obra</v>
          </cell>
        </row>
        <row r="37">
          <cell r="C37" t="str">
            <v>20-P-29318/2016</v>
          </cell>
          <cell r="D37" t="str">
            <v>Aquisição de solução de backup para Nuvem Computacional</v>
          </cell>
          <cell r="E37" t="str">
            <v>S</v>
          </cell>
          <cell r="F37">
            <v>549126.62</v>
          </cell>
          <cell r="G37" t="str">
            <v>NÂO</v>
          </cell>
          <cell r="H37" t="str">
            <v>Não é obra</v>
          </cell>
        </row>
        <row r="38">
          <cell r="C38" t="str">
            <v>31-P-3398/2015</v>
          </cell>
          <cell r="D38" t="str">
            <v xml:space="preserve">Construção da cerca perimetral </v>
          </cell>
          <cell r="E38" t="str">
            <v>N</v>
          </cell>
          <cell r="F38">
            <v>374080</v>
          </cell>
          <cell r="G38" t="str">
            <v>NÂO</v>
          </cell>
          <cell r="H38" t="str">
            <v>Obra nova</v>
          </cell>
        </row>
        <row r="39">
          <cell r="C39" t="str">
            <v xml:space="preserve">01-P-4347/2014 </v>
          </cell>
          <cell r="D39" t="str">
            <v>Contratação de empresa para execução da obra de remodelação de entrada de energia</v>
          </cell>
          <cell r="E39" t="str">
            <v>N</v>
          </cell>
          <cell r="F39">
            <v>1843461.3</v>
          </cell>
          <cell r="G39" t="str">
            <v>NÂO</v>
          </cell>
          <cell r="H39" t="str">
            <v>Reforma</v>
          </cell>
        </row>
        <row r="40">
          <cell r="C40" t="str">
            <v>32-P-19596/2015</v>
          </cell>
          <cell r="D40" t="str">
            <v>Contratação de empresa para o fornecimento de materiais e mão de obra para Abrigo de Resíduos</v>
          </cell>
          <cell r="E40" t="str">
            <v>N</v>
          </cell>
          <cell r="F40">
            <v>76088.34</v>
          </cell>
          <cell r="G40" t="str">
            <v>NÂO</v>
          </cell>
          <cell r="H40" t="str">
            <v>Obra Nova</v>
          </cell>
        </row>
        <row r="41">
          <cell r="C41" t="str">
            <v>32-P-31898/2015</v>
          </cell>
          <cell r="D41" t="str">
            <v xml:space="preserve">Obra do Novo Prédio Coordenadoria, Metrologia e Refeitório do Hemocentro </v>
          </cell>
          <cell r="E41" t="str">
            <v>S</v>
          </cell>
          <cell r="F41">
            <v>1342703.31</v>
          </cell>
          <cell r="G41" t="str">
            <v>NÂO</v>
          </cell>
          <cell r="H41" t="str">
            <v>Obra Nova</v>
          </cell>
        </row>
        <row r="42">
          <cell r="C42" t="str">
            <v>34-P-04748/2011</v>
          </cell>
          <cell r="D42" t="str">
            <v xml:space="preserve">Projeto de proteção contra incêncio - IC </v>
          </cell>
          <cell r="E42" t="str">
            <v>S</v>
          </cell>
          <cell r="F42">
            <v>370315.12</v>
          </cell>
          <cell r="G42" t="str">
            <v>NÂO</v>
          </cell>
          <cell r="H42" t="str">
            <v>Reforma</v>
          </cell>
        </row>
        <row r="43">
          <cell r="C43" t="str">
            <v>01-P-25980/2015</v>
          </cell>
          <cell r="D43" t="str">
            <v>Aquisição de equipamentos para o Restaurante Universitário (RU)</v>
          </cell>
          <cell r="E43" t="str">
            <v>S</v>
          </cell>
          <cell r="F43">
            <v>663272.22</v>
          </cell>
          <cell r="G43" t="str">
            <v>NÂO</v>
          </cell>
          <cell r="H43" t="str">
            <v>Não é obra</v>
          </cell>
        </row>
        <row r="44">
          <cell r="C44" t="str">
            <v>01-P-6628/2017</v>
          </cell>
          <cell r="D44" t="str">
            <v>Adequação de Instalações Elétricas na Cozinha do RU</v>
          </cell>
          <cell r="E44" t="str">
            <v>N</v>
          </cell>
          <cell r="F44">
            <v>61341</v>
          </cell>
          <cell r="G44" t="str">
            <v>NÂO</v>
          </cell>
          <cell r="H44" t="str">
            <v>Reforma</v>
          </cell>
        </row>
        <row r="45">
          <cell r="C45" t="str">
            <v>01-P-18357/2015</v>
          </cell>
          <cell r="D45" t="str">
            <v>Contratação para remoção de Entulho no Campus</v>
          </cell>
          <cell r="E45" t="str">
            <v>N</v>
          </cell>
          <cell r="F45">
            <v>110280</v>
          </cell>
          <cell r="G45" t="str">
            <v>NÂO</v>
          </cell>
          <cell r="H45" t="str">
            <v>Não é obra</v>
          </cell>
        </row>
        <row r="46">
          <cell r="C46" t="str">
            <v>01-P-1678/2015</v>
          </cell>
          <cell r="D46" t="str">
            <v>Reforma do elevador de carga do RU</v>
          </cell>
          <cell r="E46" t="str">
            <v>N</v>
          </cell>
          <cell r="F46">
            <v>45443.33</v>
          </cell>
          <cell r="G46" t="str">
            <v>NÂO</v>
          </cell>
          <cell r="H46" t="str">
            <v>Reforma</v>
          </cell>
        </row>
        <row r="47">
          <cell r="C47" t="str">
            <v>01-P-27797/2012</v>
          </cell>
          <cell r="D47" t="str">
            <v xml:space="preserve">Obra CEB - Fase 1 </v>
          </cell>
          <cell r="E47" t="str">
            <v>S</v>
          </cell>
          <cell r="F47">
            <v>3111803.04</v>
          </cell>
          <cell r="G47" t="str">
            <v>NÂO</v>
          </cell>
          <cell r="H47" t="str">
            <v>Remanescente</v>
          </cell>
        </row>
        <row r="48">
          <cell r="C48" t="str">
            <v>01-P-31983/2015 e 01-P-07007/2010</v>
          </cell>
          <cell r="D48" t="str">
            <v>Obra do Centro Paulista de Pesquisa em Bioenergia</v>
          </cell>
          <cell r="E48" t="str">
            <v>N</v>
          </cell>
          <cell r="F48">
            <v>8205757.9800000004</v>
          </cell>
          <cell r="G48" t="str">
            <v>NÂO</v>
          </cell>
          <cell r="H48" t="str">
            <v>Obra Nova</v>
          </cell>
        </row>
        <row r="49">
          <cell r="C49" t="str">
            <v>01-P-32412/2015 - Of. CECOM 173/2015</v>
          </cell>
          <cell r="D49" t="str">
            <v>Reforma da clínica médica e odontológica - CECOM</v>
          </cell>
          <cell r="E49" t="str">
            <v>S</v>
          </cell>
          <cell r="F49">
            <v>807000</v>
          </cell>
          <cell r="G49" t="str">
            <v>SIM</v>
          </cell>
          <cell r="H49" t="str">
            <v>Reforma</v>
          </cell>
        </row>
        <row r="50">
          <cell r="C50" t="str">
            <v>01-P-03289/2017</v>
          </cell>
          <cell r="D50" t="str">
            <v>Criação do Espaço Exploratório do Museu de Ciências no COTUCA</v>
          </cell>
          <cell r="E50" t="str">
            <v>S</v>
          </cell>
          <cell r="F50">
            <v>44739.16</v>
          </cell>
          <cell r="G50" t="str">
            <v>NÂO</v>
          </cell>
          <cell r="H50" t="str">
            <v>Obra nova</v>
          </cell>
        </row>
        <row r="51">
          <cell r="C51" t="str">
            <v>Inf. CPO 1557/2014 e 01-P-21947/2014</v>
          </cell>
          <cell r="D51" t="str">
            <v>Construção das novas instalações do COTUCA</v>
          </cell>
          <cell r="E51" t="str">
            <v>S</v>
          </cell>
          <cell r="F51">
            <v>36783000</v>
          </cell>
          <cell r="G51" t="str">
            <v>SIM</v>
          </cell>
          <cell r="H51" t="str">
            <v>Obra nova</v>
          </cell>
        </row>
        <row r="52">
          <cell r="C52" t="str">
            <v>01-P-3265/2017</v>
          </cell>
          <cell r="D52" t="str">
            <v>Remoção de forro, luminárias e fios do prédio antigo do COTUCA</v>
          </cell>
          <cell r="E52" t="str">
            <v>N</v>
          </cell>
          <cell r="F52">
            <v>11685</v>
          </cell>
          <cell r="G52" t="str">
            <v>NÂO</v>
          </cell>
          <cell r="H52" t="str">
            <v>Reforma</v>
          </cell>
        </row>
        <row r="53">
          <cell r="C53" t="str">
            <v>01-P-05348/2017</v>
          </cell>
          <cell r="D53" t="str">
            <v>Selagens de poços e análise de águas subterrâneas</v>
          </cell>
          <cell r="E53" t="str">
            <v>S</v>
          </cell>
          <cell r="F53">
            <v>18273.18</v>
          </cell>
          <cell r="G53" t="str">
            <v>NÂO</v>
          </cell>
          <cell r="H53" t="str">
            <v>Planejamento Urbano</v>
          </cell>
        </row>
        <row r="54">
          <cell r="C54" t="str">
            <v>01-P-25896/2010 e 01-P-28216/2106</v>
          </cell>
          <cell r="D54" t="str">
            <v>Reforma e Adequação de Sanitário da DAC e Ciclo Básico</v>
          </cell>
          <cell r="E54" t="str">
            <v>S</v>
          </cell>
          <cell r="F54">
            <v>161213.88</v>
          </cell>
          <cell r="G54" t="str">
            <v>NÂO</v>
          </cell>
          <cell r="H54" t="str">
            <v>Reforma</v>
          </cell>
        </row>
        <row r="55">
          <cell r="C55" t="str">
            <v>01-P-00143/2003</v>
          </cell>
          <cell r="D55" t="str">
            <v>Novas Instalações do CEL</v>
          </cell>
          <cell r="E55" t="str">
            <v>N</v>
          </cell>
          <cell r="F55">
            <v>1911543.77</v>
          </cell>
          <cell r="G55" t="str">
            <v>NÂO</v>
          </cell>
          <cell r="H55" t="str">
            <v>Remanescente</v>
          </cell>
        </row>
        <row r="56">
          <cell r="C56" t="str">
            <v>01-P-19842/2013</v>
          </cell>
          <cell r="D56" t="str">
            <v>Readequação da entrada de energia elétrica</v>
          </cell>
          <cell r="E56" t="str">
            <v>S</v>
          </cell>
          <cell r="F56">
            <v>28500</v>
          </cell>
          <cell r="G56" t="str">
            <v>NÂO</v>
          </cell>
          <cell r="H56" t="str">
            <v>Reforma</v>
          </cell>
        </row>
        <row r="57">
          <cell r="C57" t="str">
            <v>04-P-5119/2017</v>
          </cell>
          <cell r="D57" t="str">
            <v>Cobertura e reforma prédio biblioteca</v>
          </cell>
          <cell r="E57">
            <v>0</v>
          </cell>
          <cell r="F57">
            <v>0</v>
          </cell>
          <cell r="G57" t="str">
            <v>NÂO</v>
          </cell>
          <cell r="H57" t="str">
            <v>Reforma</v>
          </cell>
        </row>
        <row r="58">
          <cell r="C58" t="str">
            <v>06-P-13520/2016</v>
          </cell>
          <cell r="D58" t="str">
            <v>Instalação de elevador hidráulico na FOP</v>
          </cell>
          <cell r="E58" t="str">
            <v>S</v>
          </cell>
          <cell r="F58">
            <v>106844.1</v>
          </cell>
          <cell r="G58" t="str">
            <v>NÂO</v>
          </cell>
          <cell r="H58" t="str">
            <v>Acessibilidade</v>
          </cell>
        </row>
        <row r="59">
          <cell r="C59" t="str">
            <v>01-P-07990/2014</v>
          </cell>
          <cell r="D59" t="str">
            <v xml:space="preserve">Infr. Ens. Pesq./Instal. Paralelismo nos Grupos Geradores - Lab. - A, B, D, I, J E K. - IQ </v>
          </cell>
          <cell r="E59" t="str">
            <v>S</v>
          </cell>
          <cell r="F59">
            <v>360362.5</v>
          </cell>
          <cell r="G59" t="str">
            <v>NÂO</v>
          </cell>
          <cell r="H59" t="str">
            <v>Reforma</v>
          </cell>
        </row>
        <row r="60">
          <cell r="C60" t="str">
            <v xml:space="preserve">11-P-7497/2017 e Memo IQ 029/2016 </v>
          </cell>
          <cell r="D60" t="str">
            <v>Troca dos cabos alimentadores</v>
          </cell>
          <cell r="E60" t="str">
            <v>S</v>
          </cell>
          <cell r="F60">
            <v>402732.19</v>
          </cell>
          <cell r="G60" t="str">
            <v>NÂO</v>
          </cell>
          <cell r="H60" t="str">
            <v>Reforma</v>
          </cell>
        </row>
        <row r="61">
          <cell r="C61" t="str">
            <v>16-P-18944/2014 e 16-P-19868/2014 - Of. SBU 062/2014</v>
          </cell>
          <cell r="D61" t="str">
            <v>Atualização e modernização de elevador e instalação de montacargas - BC</v>
          </cell>
          <cell r="E61" t="str">
            <v>S</v>
          </cell>
          <cell r="F61">
            <v>192998.3</v>
          </cell>
          <cell r="G61" t="str">
            <v>NÂO</v>
          </cell>
          <cell r="H61" t="str">
            <v>Reforma</v>
          </cell>
        </row>
        <row r="62">
          <cell r="C62" t="str">
            <v>Inexistente</v>
          </cell>
          <cell r="D62" t="str">
            <v>Reforma Elétrica do Prédio Central - Projeto e Obra</v>
          </cell>
          <cell r="E62" t="str">
            <v>N</v>
          </cell>
          <cell r="F62">
            <v>32000</v>
          </cell>
          <cell r="G62" t="str">
            <v>NÂO</v>
          </cell>
          <cell r="H62" t="str">
            <v>Reforma</v>
          </cell>
        </row>
        <row r="63">
          <cell r="C63" t="str">
            <v>Inexistente</v>
          </cell>
          <cell r="D63" t="str">
            <v>Planes II - Confecção e instalação anti-pânico nos Blocos B, C, D, E e Rahoma</v>
          </cell>
          <cell r="E63" t="str">
            <v>N</v>
          </cell>
          <cell r="F63">
            <v>65000</v>
          </cell>
          <cell r="G63" t="str">
            <v>NÂO</v>
          </cell>
          <cell r="H63" t="str">
            <v>Reforma</v>
          </cell>
        </row>
        <row r="64">
          <cell r="C64" t="str">
            <v>01-P-06642/2015</v>
          </cell>
          <cell r="D64" t="str">
            <v>Substituição de para-raios da FEAGRI</v>
          </cell>
          <cell r="E64" t="str">
            <v>S</v>
          </cell>
          <cell r="F64">
            <v>603000</v>
          </cell>
          <cell r="G64" t="str">
            <v>NÂO</v>
          </cell>
          <cell r="H64" t="str">
            <v>Reforma</v>
          </cell>
        </row>
        <row r="65">
          <cell r="C65" t="str">
            <v>01-P-03947/2009</v>
          </cell>
          <cell r="D65" t="str">
            <v>Adequação da rede elétrica do Gastrocentro</v>
          </cell>
          <cell r="E65" t="str">
            <v>S</v>
          </cell>
          <cell r="F65">
            <v>1982456.78</v>
          </cell>
          <cell r="G65" t="str">
            <v>NÂO</v>
          </cell>
          <cell r="H65" t="str">
            <v>Reforma</v>
          </cell>
        </row>
        <row r="66">
          <cell r="C66" t="str">
            <v>36-P-13369/2016</v>
          </cell>
          <cell r="D66" t="str">
            <v>Adequação elétrica dos laboratórios</v>
          </cell>
          <cell r="E66" t="str">
            <v>N</v>
          </cell>
          <cell r="F66">
            <v>218694.19</v>
          </cell>
          <cell r="G66" t="str">
            <v>NÂO</v>
          </cell>
          <cell r="H66" t="str">
            <v>Reforma</v>
          </cell>
        </row>
        <row r="67">
          <cell r="C67" t="str">
            <v>01-P-11771/2016</v>
          </cell>
          <cell r="D67" t="str">
            <v>Projeto de Prevenção e Combate a Incêndios - PPCI - Campus I - Limeira</v>
          </cell>
          <cell r="E67" t="str">
            <v>S</v>
          </cell>
          <cell r="F67">
            <v>48000</v>
          </cell>
          <cell r="G67" t="str">
            <v>NÂO</v>
          </cell>
          <cell r="H67" t="str">
            <v>Reforma</v>
          </cell>
        </row>
        <row r="68">
          <cell r="C68" t="str">
            <v>Of. CECOM/CSS 166/2015</v>
          </cell>
          <cell r="D68" t="str">
            <v>Adequação da infraestrutura de TI do CECOM</v>
          </cell>
          <cell r="E68" t="str">
            <v>S</v>
          </cell>
          <cell r="F68">
            <v>30000</v>
          </cell>
          <cell r="G68" t="str">
            <v>NÂO</v>
          </cell>
          <cell r="H68" t="str">
            <v>Reforma</v>
          </cell>
        </row>
        <row r="69">
          <cell r="C69" t="str">
            <v>01-P-4717/2012</v>
          </cell>
          <cell r="D69" t="str">
            <v>Reforma e adequação do prédio CECOM Limeira</v>
          </cell>
          <cell r="E69" t="str">
            <v>N</v>
          </cell>
          <cell r="F69">
            <v>475003.64</v>
          </cell>
          <cell r="G69" t="str">
            <v>NÂO</v>
          </cell>
          <cell r="H69" t="str">
            <v>Reforma</v>
          </cell>
        </row>
        <row r="70">
          <cell r="C70" t="str">
            <v>01-P-23953/2015</v>
          </cell>
          <cell r="D70" t="str">
            <v xml:space="preserve">Reservatório elevado de água para o Polo Científico </v>
          </cell>
          <cell r="E70" t="str">
            <v>S</v>
          </cell>
          <cell r="F70">
            <v>1738482.35</v>
          </cell>
          <cell r="G70" t="str">
            <v>NÂO</v>
          </cell>
          <cell r="H70" t="str">
            <v>Planejamento Urbano</v>
          </cell>
        </row>
        <row r="71">
          <cell r="C71" t="str">
            <v>Inf. GR/ECC s/nº</v>
          </cell>
          <cell r="D71" t="str">
            <v>Contrapartida Conv.-Proj. Públ.Apoio a Org.Produtiva de Mulheres Rurais da Diret. Políticas - MDA</v>
          </cell>
          <cell r="E71" t="str">
            <v>S</v>
          </cell>
          <cell r="F71">
            <v>5040</v>
          </cell>
          <cell r="G71" t="str">
            <v>NÂO</v>
          </cell>
          <cell r="H71" t="str">
            <v>Não é obra</v>
          </cell>
        </row>
        <row r="72">
          <cell r="C72" t="str">
            <v>Of. AC/SIARQ 031/2011</v>
          </cell>
          <cell r="D72" t="str">
            <v>Aq. serv. e equip. - Nova Sede do Arquivo Central SIARQ</v>
          </cell>
          <cell r="E72" t="str">
            <v>S</v>
          </cell>
          <cell r="F72">
            <v>566312.07999999996</v>
          </cell>
          <cell r="G72" t="str">
            <v>NÂO</v>
          </cell>
          <cell r="H72" t="str">
            <v>Não é obra</v>
          </cell>
        </row>
        <row r="73">
          <cell r="C73" t="str">
            <v>01-P-02926/2012</v>
          </cell>
          <cell r="D73" t="str">
            <v>Serv. Digitalização de Documentos Arquivados na COMVEST</v>
          </cell>
          <cell r="E73" t="str">
            <v>S</v>
          </cell>
          <cell r="F73">
            <v>36276.92</v>
          </cell>
          <cell r="G73" t="str">
            <v>NÂO</v>
          </cell>
          <cell r="H73" t="str">
            <v>Não é obra</v>
          </cell>
        </row>
        <row r="74">
          <cell r="C74" t="str">
            <v>Of. DAC 003/2014</v>
          </cell>
          <cell r="D74" t="str">
            <v>Contratação de empresa para transformação de arquivo eletrônico em manual</v>
          </cell>
          <cell r="E74" t="str">
            <v>S</v>
          </cell>
          <cell r="F74">
            <v>16000</v>
          </cell>
          <cell r="G74" t="str">
            <v>NÂO</v>
          </cell>
          <cell r="H74" t="str">
            <v>Não é obra</v>
          </cell>
        </row>
        <row r="75">
          <cell r="C75" t="str">
            <v>Of. AFPU 63,64,65,66, e 67/15</v>
          </cell>
          <cell r="D75" t="str">
            <v xml:space="preserve">Aquisição de mobiliário e equipamentos </v>
          </cell>
          <cell r="E75" t="str">
            <v>S</v>
          </cell>
          <cell r="F75">
            <v>36586.300000000003</v>
          </cell>
          <cell r="G75" t="str">
            <v>NÂO</v>
          </cell>
          <cell r="H75" t="str">
            <v>Não é obra</v>
          </cell>
        </row>
        <row r="76">
          <cell r="C76" t="str">
            <v>01-P-04822/2015</v>
          </cell>
          <cell r="D76" t="str">
            <v>Serviços de apoio conceitual e metodológico para Planejamento Estratégico</v>
          </cell>
          <cell r="E76" t="str">
            <v>S</v>
          </cell>
          <cell r="F76">
            <v>24000</v>
          </cell>
          <cell r="G76" t="str">
            <v>NÂO</v>
          </cell>
          <cell r="H76" t="str">
            <v>Não é obra</v>
          </cell>
        </row>
        <row r="77">
          <cell r="C77" t="str">
            <v>Of. Extecamp 019/2015</v>
          </cell>
          <cell r="D77" t="str">
            <v>Aquisição de mobiliário para a Extecamp</v>
          </cell>
          <cell r="E77" t="str">
            <v>S</v>
          </cell>
          <cell r="F77">
            <v>130151.74</v>
          </cell>
          <cell r="G77" t="str">
            <v>NÂO</v>
          </cell>
          <cell r="H77" t="str">
            <v>Não é obra</v>
          </cell>
        </row>
        <row r="78">
          <cell r="C78" t="str">
            <v>Of. PG 247/2015</v>
          </cell>
          <cell r="D78" t="str">
            <v>Aquisição de equipamento GROUP500 para PG</v>
          </cell>
          <cell r="E78" t="str">
            <v>S</v>
          </cell>
          <cell r="F78">
            <v>50850</v>
          </cell>
          <cell r="G78" t="str">
            <v>NÂO</v>
          </cell>
          <cell r="H78" t="str">
            <v>Não é obra</v>
          </cell>
        </row>
        <row r="79">
          <cell r="C79" t="str">
            <v>01-P-26859/2014</v>
          </cell>
          <cell r="D79" t="str">
            <v>Climatização de salas da DEDIC</v>
          </cell>
          <cell r="E79" t="str">
            <v>S</v>
          </cell>
          <cell r="F79">
            <v>251660.5</v>
          </cell>
          <cell r="G79" t="str">
            <v>SIM</v>
          </cell>
          <cell r="H79" t="str">
            <v>Reforma</v>
          </cell>
        </row>
        <row r="80">
          <cell r="C80" t="str">
            <v>Inf. DLIE 007/2015</v>
          </cell>
          <cell r="D80" t="str">
            <v xml:space="preserve">Instalação de Rede Sem Fio nas Salas de Aulas do CB I e CB II </v>
          </cell>
          <cell r="E80" t="str">
            <v>S</v>
          </cell>
          <cell r="F80">
            <v>106562.58</v>
          </cell>
          <cell r="G80" t="str">
            <v>NÂO</v>
          </cell>
          <cell r="H80" t="str">
            <v>Não é obra</v>
          </cell>
        </row>
        <row r="81">
          <cell r="C81" t="str">
            <v>01-P-02745/2016</v>
          </cell>
          <cell r="D81" t="str">
            <v>Instalação de Cabeamento de Dados do Novo Prédio do NEPP</v>
          </cell>
          <cell r="E81" t="str">
            <v>S</v>
          </cell>
          <cell r="F81">
            <v>74849.22</v>
          </cell>
          <cell r="G81" t="str">
            <v>NÂO</v>
          </cell>
          <cell r="H81" t="str">
            <v>Obra nova</v>
          </cell>
        </row>
        <row r="82">
          <cell r="C82" t="str">
            <v>01-P-03166/2012</v>
          </cell>
          <cell r="D82" t="str">
            <v>Desenvolvimento de projetos executivos</v>
          </cell>
          <cell r="E82" t="str">
            <v>S</v>
          </cell>
          <cell r="F82">
            <v>139144.84</v>
          </cell>
          <cell r="G82" t="str">
            <v>NÂO</v>
          </cell>
          <cell r="H82" t="str">
            <v>Obra nova</v>
          </cell>
        </row>
        <row r="83">
          <cell r="C83" t="str">
            <v>01-P-28686/2016</v>
          </cell>
          <cell r="D83" t="str">
            <v>Compra de equipamentos e serviços de cabeamento estruturado para DAC</v>
          </cell>
          <cell r="E83" t="str">
            <v>S</v>
          </cell>
          <cell r="F83">
            <v>298921</v>
          </cell>
          <cell r="G83" t="str">
            <v>NÂO</v>
          </cell>
          <cell r="H83" t="str">
            <v>Não é obra</v>
          </cell>
        </row>
        <row r="84">
          <cell r="C84" t="str">
            <v>05-P-27139/2016</v>
          </cell>
          <cell r="D84" t="str">
            <v>Desenvolvimento de projeto para nova moradia estudantil da Unicamp</v>
          </cell>
          <cell r="E84" t="str">
            <v>S</v>
          </cell>
          <cell r="F84">
            <v>200657.33</v>
          </cell>
          <cell r="G84" t="str">
            <v>SIM</v>
          </cell>
          <cell r="H84" t="str">
            <v>Obra nova</v>
          </cell>
        </row>
        <row r="85">
          <cell r="C85" t="str">
            <v>Of. DAC 022/2017</v>
          </cell>
          <cell r="D85" t="str">
            <v>Aquisição de móveis para a equipe de TI da DAC</v>
          </cell>
          <cell r="E85" t="str">
            <v>S</v>
          </cell>
          <cell r="F85">
            <v>215311.1</v>
          </cell>
          <cell r="G85" t="str">
            <v>NÂO</v>
          </cell>
          <cell r="H85" t="str">
            <v>Não é obra</v>
          </cell>
        </row>
        <row r="86">
          <cell r="C86" t="str">
            <v>01-P-18463/2015</v>
          </cell>
          <cell r="D86" t="str">
            <v xml:space="preserve">Construção de entreposto p/residuos perigosos - CGU/Grupo Gestor de Residuos </v>
          </cell>
          <cell r="E86" t="str">
            <v>S</v>
          </cell>
          <cell r="F86">
            <v>4500000</v>
          </cell>
          <cell r="G86" t="str">
            <v>NÂO</v>
          </cell>
          <cell r="H86" t="str">
            <v>Obra nova</v>
          </cell>
        </row>
        <row r="87">
          <cell r="C87" t="str">
            <v>01-P-12639/2016 e 01-P-3900/2008</v>
          </cell>
          <cell r="D87" t="str">
            <v>Conclusão da Reforma do Antigo Barracão da Marcenaria</v>
          </cell>
          <cell r="E87" t="str">
            <v>S</v>
          </cell>
          <cell r="F87">
            <v>2657460.0099999998</v>
          </cell>
          <cell r="G87" t="str">
            <v>NÂO</v>
          </cell>
          <cell r="H87" t="str">
            <v>Reforma</v>
          </cell>
        </row>
        <row r="88">
          <cell r="C88" t="str">
            <v>01-P-09573/2013</v>
          </cell>
          <cell r="D88" t="str">
            <v>Serviço de execução piso da Reforma EA2 - PRG</v>
          </cell>
          <cell r="E88" t="str">
            <v>S</v>
          </cell>
          <cell r="F88">
            <v>40384.28</v>
          </cell>
          <cell r="G88" t="str">
            <v>NÂO</v>
          </cell>
          <cell r="H88" t="str">
            <v>Reforma</v>
          </cell>
        </row>
        <row r="89">
          <cell r="C89" t="str">
            <v>01-P-16030/2016</v>
          </cell>
          <cell r="D89" t="str">
            <v>Construção de mini quadra esportiva no PRODECAD</v>
          </cell>
          <cell r="E89" t="str">
            <v>S</v>
          </cell>
          <cell r="F89">
            <v>647613.96</v>
          </cell>
          <cell r="G89" t="str">
            <v>NÂO</v>
          </cell>
          <cell r="H89" t="str">
            <v>Obra nova</v>
          </cell>
        </row>
        <row r="90">
          <cell r="C90" t="str">
            <v>01-P-08009/2014 e 01-P-19148/2010</v>
          </cell>
          <cell r="D90" t="str">
            <v xml:space="preserve">Const. Área de 600 m² - Ampliação Àrea Útil de Laboratórios - RE/CBMEG </v>
          </cell>
          <cell r="E90" t="str">
            <v>S</v>
          </cell>
          <cell r="F90">
            <v>2000000</v>
          </cell>
          <cell r="G90" t="str">
            <v>NÂO</v>
          </cell>
          <cell r="H90" t="str">
            <v>Obra nova</v>
          </cell>
        </row>
        <row r="91">
          <cell r="C91" t="str">
            <v>01-P-02707/2011</v>
          </cell>
          <cell r="D91" t="str">
            <v xml:space="preserve">Reformas no Ginásio Multidisciplinar da Unicamp </v>
          </cell>
          <cell r="E91" t="str">
            <v>S</v>
          </cell>
          <cell r="F91">
            <v>88618.6</v>
          </cell>
          <cell r="G91" t="str">
            <v>NÂO</v>
          </cell>
          <cell r="H91" t="str">
            <v>Reforma</v>
          </cell>
        </row>
        <row r="92">
          <cell r="C92" t="str">
            <v>01-P-17725/2012</v>
          </cell>
          <cell r="D92" t="str">
            <v xml:space="preserve">Contratação Empresa para pintura externa do Ciclo Básico II </v>
          </cell>
          <cell r="E92" t="str">
            <v>S</v>
          </cell>
          <cell r="F92">
            <v>82500</v>
          </cell>
          <cell r="G92" t="str">
            <v>NÂO</v>
          </cell>
          <cell r="H92" t="str">
            <v>Reforma</v>
          </cell>
        </row>
        <row r="93">
          <cell r="C93" t="str">
            <v>01-P-28219/2015 e 01-P-10321/2017</v>
          </cell>
          <cell r="D93" t="str">
            <v>Reforma de ambiente para funcionários terceirizados</v>
          </cell>
          <cell r="E93" t="str">
            <v>S</v>
          </cell>
          <cell r="F93">
            <v>147230.82999999999</v>
          </cell>
          <cell r="G93" t="str">
            <v>NÂO</v>
          </cell>
          <cell r="H93" t="str">
            <v>Reforma</v>
          </cell>
        </row>
        <row r="94">
          <cell r="C94" t="str">
            <v>01-P-31635/2015</v>
          </cell>
          <cell r="D94" t="str">
            <v>Construção de sanitários/vestuários para adultos na Dedic/Maternal</v>
          </cell>
          <cell r="E94" t="str">
            <v>S</v>
          </cell>
          <cell r="F94">
            <v>51900.33</v>
          </cell>
          <cell r="G94" t="str">
            <v>NÂO</v>
          </cell>
          <cell r="H94" t="str">
            <v>Obra nova</v>
          </cell>
        </row>
        <row r="95">
          <cell r="C95" t="str">
            <v>01-P-18188/2014</v>
          </cell>
          <cell r="D95" t="str">
            <v>Reforma do espaço administrativo do CDC</v>
          </cell>
          <cell r="E95" t="str">
            <v>S</v>
          </cell>
          <cell r="F95">
            <v>32000</v>
          </cell>
          <cell r="G95" t="str">
            <v>NÂO</v>
          </cell>
          <cell r="H95" t="str">
            <v>Reforma</v>
          </cell>
        </row>
        <row r="96">
          <cell r="C96" t="str">
            <v>01-P-04000/2017</v>
          </cell>
          <cell r="D96" t="str">
            <v>Sondagem de solo da mini quadra esportiva do PRODECAD</v>
          </cell>
          <cell r="E96" t="str">
            <v>S</v>
          </cell>
          <cell r="F96">
            <v>11396.6</v>
          </cell>
          <cell r="G96" t="str">
            <v>NÂO</v>
          </cell>
          <cell r="H96" t="str">
            <v>Obra nova</v>
          </cell>
        </row>
        <row r="97">
          <cell r="C97" t="str">
            <v>01-P- 9920/2016</v>
          </cell>
          <cell r="D97" t="str">
            <v>Estudo de impacto ambiental - Quadra 42 (PIDS)</v>
          </cell>
          <cell r="E97" t="str">
            <v>N</v>
          </cell>
          <cell r="F97">
            <v>92412.5</v>
          </cell>
          <cell r="G97" t="str">
            <v>NÂO</v>
          </cell>
          <cell r="H97" t="str">
            <v>Planejamento Urbano</v>
          </cell>
        </row>
        <row r="98">
          <cell r="C98" t="str">
            <v>01-P-21009/2015</v>
          </cell>
          <cell r="D98" t="str">
            <v>Ampliação do CECI - Berçario</v>
          </cell>
          <cell r="E98" t="str">
            <v>N</v>
          </cell>
          <cell r="F98">
            <v>4613108.46</v>
          </cell>
          <cell r="G98" t="str">
            <v>NÂO</v>
          </cell>
          <cell r="H98" t="str">
            <v>Obra Nova</v>
          </cell>
        </row>
        <row r="99">
          <cell r="C99" t="str">
            <v>01-P-25894/2015 e 01-P-8001/2014</v>
          </cell>
          <cell r="D99" t="str">
            <v>Reforma e adequação da Coordenadoria de Assuntos Comunitários</v>
          </cell>
          <cell r="E99" t="str">
            <v>N</v>
          </cell>
          <cell r="F99">
            <v>334554.53999999998</v>
          </cell>
          <cell r="G99" t="str">
            <v>NÂO</v>
          </cell>
          <cell r="H99" t="str">
            <v>Reforma</v>
          </cell>
        </row>
        <row r="100">
          <cell r="C100" t="str">
            <v>01-P-29342/2014</v>
          </cell>
          <cell r="D100" t="str">
            <v>Reforma e Adequações do Centro de Convenções e Ginásio Multidisciplinar</v>
          </cell>
          <cell r="E100" t="str">
            <v>N</v>
          </cell>
          <cell r="F100">
            <v>5724837.3300000001</v>
          </cell>
          <cell r="G100" t="str">
            <v>NÂO</v>
          </cell>
          <cell r="H100" t="str">
            <v>Reforma</v>
          </cell>
        </row>
        <row r="101">
          <cell r="C101" t="str">
            <v>01-P-00857/2015</v>
          </cell>
          <cell r="D101" t="str">
            <v>Centro de Vivência do Idoso</v>
          </cell>
          <cell r="E101" t="str">
            <v>N</v>
          </cell>
          <cell r="F101">
            <v>9628006.2899999991</v>
          </cell>
          <cell r="G101" t="str">
            <v>SIM</v>
          </cell>
          <cell r="H101" t="str">
            <v>Obra nova</v>
          </cell>
        </row>
        <row r="102">
          <cell r="C102" t="str">
            <v>01-P-31983/2015</v>
          </cell>
          <cell r="D102" t="str">
            <v>Obra do Centro Paulista de Pesquisa em Bioenergia</v>
          </cell>
          <cell r="E102" t="str">
            <v>N</v>
          </cell>
          <cell r="F102">
            <v>8205757.9800000004</v>
          </cell>
          <cell r="G102" t="str">
            <v>SIM</v>
          </cell>
          <cell r="H102" t="str">
            <v>Remanescente</v>
          </cell>
        </row>
        <row r="103">
          <cell r="C103" t="str">
            <v>01-P-27864/2010</v>
          </cell>
          <cell r="D103" t="str">
            <v>Ampliação do CEPRE/DHR/Fonoaudiologia 1ª Etapa</v>
          </cell>
          <cell r="E103" t="str">
            <v>S</v>
          </cell>
          <cell r="F103">
            <v>3167731.75</v>
          </cell>
          <cell r="G103" t="str">
            <v>NÂO</v>
          </cell>
          <cell r="H103" t="str">
            <v>Obra nova</v>
          </cell>
        </row>
        <row r="104">
          <cell r="C104" t="str">
            <v xml:space="preserve">02-P-20065/2000 e 01-P-20942/2006 </v>
          </cell>
          <cell r="D104" t="str">
            <v>Readequação de piso e iluminação balizadora do auditório</v>
          </cell>
          <cell r="E104" t="str">
            <v>N</v>
          </cell>
          <cell r="F104" t="str">
            <v>Não consta</v>
          </cell>
          <cell r="G104" t="str">
            <v>NÂO</v>
          </cell>
          <cell r="H104" t="str">
            <v>Reforma</v>
          </cell>
        </row>
        <row r="105">
          <cell r="C105" t="str">
            <v>03-P-17179/2014</v>
          </cell>
          <cell r="D105" t="str">
            <v>Aquisição de microscópio metalográfico</v>
          </cell>
          <cell r="E105" t="str">
            <v>S</v>
          </cell>
          <cell r="F105">
            <v>34500</v>
          </cell>
          <cell r="G105" t="str">
            <v>NÂO</v>
          </cell>
          <cell r="H105" t="str">
            <v>Não é obra</v>
          </cell>
        </row>
        <row r="106">
          <cell r="C106" t="str">
            <v>01-P-19614/2011</v>
          </cell>
          <cell r="D106" t="str">
            <v xml:space="preserve">Obras de ampliação do Prédio Q36-P59 de salas de aulas da FEM </v>
          </cell>
          <cell r="E106" t="str">
            <v>S</v>
          </cell>
          <cell r="F106">
            <v>956483.69000000006</v>
          </cell>
          <cell r="G106" t="str">
            <v>NÂO</v>
          </cell>
          <cell r="H106" t="str">
            <v>Obra nova</v>
          </cell>
        </row>
        <row r="107">
          <cell r="C107" t="str">
            <v>01-P-18704/2012</v>
          </cell>
          <cell r="D107" t="str">
            <v xml:space="preserve">Reforma da Cantina Tropicaliente da FEM </v>
          </cell>
          <cell r="E107" t="str">
            <v>S</v>
          </cell>
          <cell r="F107">
            <v>333518.34999999998</v>
          </cell>
          <cell r="G107" t="str">
            <v>NÂO</v>
          </cell>
          <cell r="H107" t="str">
            <v>Reforma</v>
          </cell>
        </row>
        <row r="108">
          <cell r="C108" t="str">
            <v>01-P-07971/2014</v>
          </cell>
          <cell r="D108" t="str">
            <v xml:space="preserve">Reforma de Salas de Aula/3 Salas de Aula no Q-36 </v>
          </cell>
          <cell r="E108" t="str">
            <v>S</v>
          </cell>
          <cell r="F108">
            <v>624500</v>
          </cell>
          <cell r="G108" t="str">
            <v>NÂO</v>
          </cell>
          <cell r="H108" t="str">
            <v>Reforma</v>
          </cell>
        </row>
        <row r="109">
          <cell r="C109" t="str">
            <v>Of. FEC 144/2012</v>
          </cell>
          <cell r="D109" t="str">
            <v xml:space="preserve">Aquisição mobiliário para o  Bloco 7 </v>
          </cell>
          <cell r="E109" t="str">
            <v>S</v>
          </cell>
          <cell r="F109">
            <v>420000</v>
          </cell>
          <cell r="G109" t="str">
            <v>NÂO</v>
          </cell>
          <cell r="H109" t="str">
            <v>Não é obra</v>
          </cell>
        </row>
        <row r="110">
          <cell r="C110" t="str">
            <v>Of. FEC 145/2012/ 05-P-9557-2013</v>
          </cell>
          <cell r="D110" t="str">
            <v>Construção de Acesso ao Bloco 7</v>
          </cell>
          <cell r="E110" t="str">
            <v>S</v>
          </cell>
          <cell r="F110">
            <v>1098645.27</v>
          </cell>
          <cell r="G110" t="str">
            <v>NÂO</v>
          </cell>
          <cell r="H110" t="str">
            <v>Acessibilidade</v>
          </cell>
        </row>
        <row r="111">
          <cell r="C111" t="str">
            <v>01-P-07986/2014</v>
          </cell>
          <cell r="D111" t="str">
            <v xml:space="preserve">Readequação de Espaços de Ocupação Administrativa da FEC para uso Acadêmico </v>
          </cell>
          <cell r="E111" t="str">
            <v>S</v>
          </cell>
          <cell r="F111">
            <v>791313.07</v>
          </cell>
          <cell r="G111" t="str">
            <v>NÂO</v>
          </cell>
          <cell r="H111" t="str">
            <v>Reforma</v>
          </cell>
        </row>
        <row r="112">
          <cell r="C112" t="str">
            <v>06-P-15124/2015</v>
          </cell>
          <cell r="D112" t="str">
            <v>Construção do Edifício de Clinica e Pré-Clinica da FOP.</v>
          </cell>
          <cell r="E112" t="str">
            <v>S</v>
          </cell>
          <cell r="F112">
            <v>8297519.5</v>
          </cell>
          <cell r="G112" t="str">
            <v>NÂO</v>
          </cell>
          <cell r="H112" t="str">
            <v>Remanescente</v>
          </cell>
        </row>
        <row r="113">
          <cell r="C113" t="str">
            <v>06-P-10094/2016</v>
          </cell>
          <cell r="D113" t="str">
            <v>Conclusão do Bloco A do Centro Clínico da FOP</v>
          </cell>
          <cell r="E113" t="str">
            <v>S</v>
          </cell>
          <cell r="F113">
            <v>8036156.79</v>
          </cell>
          <cell r="G113" t="str">
            <v>NÂO</v>
          </cell>
          <cell r="H113" t="str">
            <v>Obra nova</v>
          </cell>
        </row>
        <row r="114">
          <cell r="C114" t="str">
            <v>01-P-16339/2014</v>
          </cell>
          <cell r="D114" t="str">
            <v>Forro e climatização do laboratório INFABIC</v>
          </cell>
          <cell r="E114" t="str">
            <v>S</v>
          </cell>
          <cell r="F114">
            <v>202807.18</v>
          </cell>
          <cell r="G114" t="str">
            <v>NÂO</v>
          </cell>
          <cell r="H114" t="str">
            <v>Reforma</v>
          </cell>
        </row>
        <row r="115">
          <cell r="C115" t="str">
            <v>01-P-07399/2012</v>
          </cell>
          <cell r="D115" t="str">
            <v>Anfiteatro de Anatomia</v>
          </cell>
          <cell r="E115" t="str">
            <v>N</v>
          </cell>
          <cell r="F115">
            <v>3019.43</v>
          </cell>
          <cell r="G115" t="str">
            <v>NÂO</v>
          </cell>
          <cell r="H115" t="str">
            <v>Obra nova</v>
          </cell>
        </row>
        <row r="116">
          <cell r="C116" t="str">
            <v>20-P-21092/2011</v>
          </cell>
          <cell r="D116" t="str">
            <v xml:space="preserve">Reforma nas brises superiores do prédio A6/DEQ - IFGW </v>
          </cell>
          <cell r="E116" t="str">
            <v>S</v>
          </cell>
          <cell r="F116">
            <v>200000</v>
          </cell>
          <cell r="G116" t="str">
            <v>NÂO</v>
          </cell>
          <cell r="H116" t="str">
            <v>Reforma</v>
          </cell>
        </row>
        <row r="117">
          <cell r="C117" t="str">
            <v>08-P-9867/2016</v>
          </cell>
          <cell r="D117" t="str">
            <v>Reforma do Lamult</v>
          </cell>
          <cell r="E117" t="str">
            <v>S</v>
          </cell>
          <cell r="F117">
            <v>306860.28999999998</v>
          </cell>
          <cell r="G117" t="str">
            <v>NÂO</v>
          </cell>
          <cell r="H117" t="str">
            <v>Reforma</v>
          </cell>
        </row>
        <row r="118">
          <cell r="C118" t="str">
            <v>01-P-06216/2015</v>
          </cell>
          <cell r="D118" t="str">
            <v>Aquisição e Instalação de Armários deslizantes para Biblioteca do IFCH</v>
          </cell>
          <cell r="E118" t="str">
            <v>S</v>
          </cell>
          <cell r="F118">
            <v>993805</v>
          </cell>
          <cell r="G118" t="str">
            <v>NÂO</v>
          </cell>
          <cell r="H118" t="str">
            <v>Não é obra</v>
          </cell>
        </row>
        <row r="119">
          <cell r="C119" t="str">
            <v>09-P-03274/2017</v>
          </cell>
          <cell r="D119" t="str">
            <v>Aquisição de resistência de aquecimento de ar para o AEL - IFCH</v>
          </cell>
          <cell r="E119" t="str">
            <v>S</v>
          </cell>
          <cell r="F119">
            <v>14620</v>
          </cell>
          <cell r="G119" t="str">
            <v>NÂO</v>
          </cell>
          <cell r="H119" t="str">
            <v>Não é obra</v>
          </cell>
        </row>
        <row r="120">
          <cell r="C120" t="str">
            <v>09-P-29636/2016</v>
          </cell>
          <cell r="D120" t="str">
            <v>Importação e custódia do 2º lote dos documentos da Fundación Pluma</v>
          </cell>
          <cell r="E120" t="str">
            <v>S</v>
          </cell>
          <cell r="F120">
            <v>1000</v>
          </cell>
          <cell r="G120" t="str">
            <v>NÂO</v>
          </cell>
          <cell r="H120" t="str">
            <v>Não é obra</v>
          </cell>
        </row>
        <row r="121">
          <cell r="C121" t="str">
            <v>09-P-19138/2008</v>
          </cell>
          <cell r="D121" t="str">
            <v>Readequação do Espaço Físico da Biblioteca do IFCH</v>
          </cell>
          <cell r="E121" t="str">
            <v>S</v>
          </cell>
          <cell r="F121">
            <v>872683.6</v>
          </cell>
          <cell r="G121" t="str">
            <v>NÂO</v>
          </cell>
          <cell r="H121" t="str">
            <v>Reforma</v>
          </cell>
        </row>
        <row r="122">
          <cell r="C122" t="str">
            <v>01-P-03690/2011 e 01-P-31193/2016</v>
          </cell>
          <cell r="D122" t="str">
            <v>Reforma dos Sanitários do Prédio Principal do IMECC</v>
          </cell>
          <cell r="E122" t="str">
            <v>S</v>
          </cell>
          <cell r="F122">
            <v>983911.46</v>
          </cell>
          <cell r="G122" t="str">
            <v>NÂO</v>
          </cell>
          <cell r="H122" t="str">
            <v>Reforma</v>
          </cell>
        </row>
        <row r="123">
          <cell r="C123" t="str">
            <v>01-P-03954/2013</v>
          </cell>
          <cell r="D123" t="str">
            <v>Restaurante do IMECC</v>
          </cell>
          <cell r="E123" t="str">
            <v>N</v>
          </cell>
          <cell r="F123">
            <v>1108297.58</v>
          </cell>
          <cell r="G123" t="str">
            <v>NÂO</v>
          </cell>
          <cell r="H123" t="str">
            <v>Obra nova</v>
          </cell>
        </row>
        <row r="124">
          <cell r="C124" t="str">
            <v>01-P-04085/2012 e Edital PRG 2012</v>
          </cell>
          <cell r="D124" t="str">
            <v>Novo Laboratório de Ensino</v>
          </cell>
          <cell r="E124" t="str">
            <v>N</v>
          </cell>
          <cell r="F124">
            <v>144000</v>
          </cell>
          <cell r="G124" t="str">
            <v>NÂO</v>
          </cell>
          <cell r="H124" t="str">
            <v>Obra nova</v>
          </cell>
        </row>
        <row r="125">
          <cell r="C125" t="str">
            <v>Of. COTIL 229/2014</v>
          </cell>
          <cell r="D125" t="str">
            <v>Aquisição de equipamentos para sistema de informática sem fio</v>
          </cell>
          <cell r="E125" t="str">
            <v>S</v>
          </cell>
          <cell r="F125">
            <v>21467.030000000006</v>
          </cell>
          <cell r="G125" t="str">
            <v>NÂO</v>
          </cell>
          <cell r="H125" t="str">
            <v>Não é obra</v>
          </cell>
        </row>
        <row r="126">
          <cell r="C126" t="str">
            <v>16-P-9529/2016 e Of. SBU 023/2016</v>
          </cell>
          <cell r="D126" t="str">
            <v>Complementação para aquisição de mobiliários para o andar térreo da BC</v>
          </cell>
          <cell r="E126" t="str">
            <v>S</v>
          </cell>
          <cell r="F126">
            <v>26258.2</v>
          </cell>
          <cell r="G126" t="str">
            <v>NÂO</v>
          </cell>
          <cell r="H126" t="str">
            <v>Não é obra</v>
          </cell>
        </row>
        <row r="127">
          <cell r="C127" t="str">
            <v>Of. SBU 006/2015 e 05-P-7893/2015</v>
          </cell>
          <cell r="D127" t="str">
            <v xml:space="preserve">Reforma de sanitários </v>
          </cell>
          <cell r="E127" t="str">
            <v>S</v>
          </cell>
          <cell r="F127">
            <v>470439.67999999999</v>
          </cell>
          <cell r="G127" t="str">
            <v>NÂO</v>
          </cell>
          <cell r="H127" t="str">
            <v>Reforma</v>
          </cell>
        </row>
        <row r="128">
          <cell r="C128" t="str">
            <v>Of. SBU 006/2015 e 05-P-7893/2015</v>
          </cell>
          <cell r="D128" t="str">
            <v>Reforma de sanitários</v>
          </cell>
          <cell r="E128" t="str">
            <v>S</v>
          </cell>
          <cell r="F128">
            <v>200560.32</v>
          </cell>
          <cell r="G128" t="str">
            <v>NÂO</v>
          </cell>
          <cell r="H128" t="str">
            <v>Reforma</v>
          </cell>
        </row>
        <row r="129">
          <cell r="C129" t="str">
            <v>Of. SBU 023/2016</v>
          </cell>
          <cell r="D129" t="str">
            <v xml:space="preserve">Reforma do auditório da BC </v>
          </cell>
          <cell r="E129" t="str">
            <v>S</v>
          </cell>
          <cell r="F129">
            <v>309133.11</v>
          </cell>
          <cell r="G129" t="str">
            <v>NÂO</v>
          </cell>
          <cell r="H129" t="str">
            <v>Reforma</v>
          </cell>
        </row>
        <row r="130">
          <cell r="C130" t="str">
            <v>01-P-25265/2014</v>
          </cell>
          <cell r="D130" t="str">
            <v xml:space="preserve">Aquisição de Câmeras de segurança para a BCCL </v>
          </cell>
          <cell r="E130" t="str">
            <v>N</v>
          </cell>
          <cell r="F130">
            <v>258306.15</v>
          </cell>
          <cell r="G130" t="str">
            <v>NÂO</v>
          </cell>
          <cell r="H130" t="str">
            <v>Não é obra</v>
          </cell>
        </row>
        <row r="131">
          <cell r="C131" t="str">
            <v>16-P-04314/2017 Of. SBU 098/2016</v>
          </cell>
          <cell r="D131" t="str">
            <v>Adequações do Software Sophia - Inicialmente Of. SBU 009/2016 - Povoamento Repositório</v>
          </cell>
          <cell r="E131" t="str">
            <v>N</v>
          </cell>
          <cell r="F131">
            <v>54800</v>
          </cell>
          <cell r="G131" t="str">
            <v>NÂO</v>
          </cell>
          <cell r="H131" t="str">
            <v>Não é obra</v>
          </cell>
        </row>
        <row r="132">
          <cell r="C132" t="str">
            <v>16-P-25343-2015</v>
          </cell>
          <cell r="D132" t="str">
            <v>sala multiuso no subsolo- campus tranquilo</v>
          </cell>
          <cell r="E132" t="str">
            <v>N</v>
          </cell>
          <cell r="F132">
            <v>251256.59</v>
          </cell>
          <cell r="G132" t="str">
            <v>NÂO</v>
          </cell>
          <cell r="H132" t="str">
            <v>Reforma</v>
          </cell>
        </row>
        <row r="133">
          <cell r="C133" t="str">
            <v>Of. IA/SAI 03/2013</v>
          </cell>
          <cell r="D133" t="str">
            <v xml:space="preserve">Aquisição itens e serviços de TI, implantação rede Gigabit - prédio DMMC </v>
          </cell>
          <cell r="E133" t="str">
            <v>S</v>
          </cell>
          <cell r="F133">
            <v>69000</v>
          </cell>
          <cell r="G133" t="str">
            <v>NÂO</v>
          </cell>
          <cell r="H133" t="str">
            <v>Não é obra</v>
          </cell>
        </row>
        <row r="134">
          <cell r="C134" t="str">
            <v>17-P-09198/2014</v>
          </cell>
          <cell r="D134" t="str">
            <v xml:space="preserve">Serv. diversos nas novas instalações no prédio da Midialogia do IA </v>
          </cell>
          <cell r="E134" t="str">
            <v>S</v>
          </cell>
          <cell r="F134">
            <v>45945.39</v>
          </cell>
          <cell r="G134" t="str">
            <v>NÂO</v>
          </cell>
          <cell r="H134" t="str">
            <v>Reforma</v>
          </cell>
        </row>
        <row r="135">
          <cell r="C135" t="str">
            <v>01-P-01880/2015</v>
          </cell>
          <cell r="D135" t="str">
            <v>Construção do Prédio do Departamento de Artes Cênicas e Corporais</v>
          </cell>
          <cell r="E135" t="str">
            <v>S</v>
          </cell>
          <cell r="F135">
            <v>17748700</v>
          </cell>
          <cell r="G135" t="str">
            <v>SIM</v>
          </cell>
          <cell r="H135" t="str">
            <v>Obra nova</v>
          </cell>
        </row>
        <row r="136">
          <cell r="C136" t="str">
            <v>01-P-1915/2015</v>
          </cell>
          <cell r="D136" t="str">
            <v>Conclusão de obra do Teatro do IA</v>
          </cell>
          <cell r="E136" t="str">
            <v>S</v>
          </cell>
          <cell r="F136">
            <v>18000766.16</v>
          </cell>
          <cell r="G136" t="str">
            <v>SIM</v>
          </cell>
          <cell r="H136" t="str">
            <v>Remanescente</v>
          </cell>
        </row>
        <row r="137">
          <cell r="C137" t="str">
            <v>05-P-00651/2016</v>
          </cell>
          <cell r="D137" t="str">
            <v>Ampliação do Prédio do Departamente de Música do IA</v>
          </cell>
          <cell r="E137" t="str">
            <v>S</v>
          </cell>
          <cell r="F137">
            <v>18779762.350000001</v>
          </cell>
          <cell r="G137" t="str">
            <v>NÂO</v>
          </cell>
          <cell r="H137" t="str">
            <v>Obra nova</v>
          </cell>
        </row>
        <row r="138">
          <cell r="C138" t="str">
            <v>Of. IA 089/2015</v>
          </cell>
          <cell r="D138" t="str">
            <v xml:space="preserve">Ampliação do prédio do departamento de música - IA </v>
          </cell>
          <cell r="E138" t="str">
            <v>S</v>
          </cell>
          <cell r="F138">
            <v>79968.94</v>
          </cell>
          <cell r="G138" t="str">
            <v>NÂO</v>
          </cell>
          <cell r="H138" t="str">
            <v>Obra nova</v>
          </cell>
        </row>
        <row r="139">
          <cell r="C139" t="str">
            <v>01-P-09750/2007</v>
          </cell>
          <cell r="D139" t="str">
            <v>Construção do Centro Academico - IA</v>
          </cell>
          <cell r="E139" t="str">
            <v>N</v>
          </cell>
          <cell r="F139">
            <v>176623.01</v>
          </cell>
          <cell r="G139" t="str">
            <v>NÂO</v>
          </cell>
          <cell r="H139" t="str">
            <v>Obra nova</v>
          </cell>
        </row>
        <row r="140">
          <cell r="C140" t="str">
            <v>Inexistente</v>
          </cell>
          <cell r="D140" t="str">
            <v>Reforma do Auditório</v>
          </cell>
          <cell r="E140" t="str">
            <v>N</v>
          </cell>
          <cell r="F140" t="str">
            <v>Não consta</v>
          </cell>
          <cell r="G140" t="str">
            <v>NÂO</v>
          </cell>
          <cell r="H140" t="str">
            <v>Reforma</v>
          </cell>
        </row>
        <row r="141">
          <cell r="C141" t="str">
            <v>01-P-30516/2016</v>
          </cell>
          <cell r="D141" t="str">
            <v>Projeto para conclusão do Teatro Laboratório - IA</v>
          </cell>
          <cell r="E141" t="str">
            <v>N</v>
          </cell>
          <cell r="F141">
            <v>453842.72</v>
          </cell>
          <cell r="G141" t="str">
            <v>NÂO</v>
          </cell>
          <cell r="H141" t="str">
            <v>Remanescente</v>
          </cell>
        </row>
        <row r="142">
          <cell r="C142" t="str">
            <v>01-P-19616/2011</v>
          </cell>
          <cell r="D142" t="str">
            <v xml:space="preserve">Reforma do Pavilhão de Artes </v>
          </cell>
          <cell r="E142">
            <v>0</v>
          </cell>
          <cell r="F142">
            <v>0</v>
          </cell>
          <cell r="G142" t="str">
            <v>NÂO</v>
          </cell>
          <cell r="H142" t="str">
            <v>Reforma</v>
          </cell>
        </row>
        <row r="143">
          <cell r="C143" t="str">
            <v>01-P-03432/2013</v>
          </cell>
          <cell r="D143" t="str">
            <v>Projeto FEQ / Abrigo para Resíduos Químicos</v>
          </cell>
          <cell r="E143" t="str">
            <v>S</v>
          </cell>
          <cell r="F143">
            <v>126395.93</v>
          </cell>
          <cell r="G143" t="str">
            <v>NÂO</v>
          </cell>
          <cell r="H143" t="str">
            <v>Obra nova</v>
          </cell>
        </row>
        <row r="144">
          <cell r="C144" t="str">
            <v>01-P-06592/2011 Pasta técnica (01-P-0422/2012)</v>
          </cell>
          <cell r="D144" t="str">
            <v>Prédio de ensino</v>
          </cell>
          <cell r="E144" t="str">
            <v>N</v>
          </cell>
          <cell r="F144">
            <v>2500000</v>
          </cell>
          <cell r="G144" t="str">
            <v>NÂO</v>
          </cell>
          <cell r="H144" t="str">
            <v>Obra nova</v>
          </cell>
        </row>
        <row r="145">
          <cell r="C145" t="str">
            <v>Of. FE 429/2012</v>
          </cell>
          <cell r="D145" t="str">
            <v xml:space="preserve">Aquisição de grupo motor gerador diesel - FE </v>
          </cell>
          <cell r="E145" t="str">
            <v>S</v>
          </cell>
          <cell r="F145">
            <v>85000</v>
          </cell>
          <cell r="G145" t="str">
            <v>NÂO</v>
          </cell>
          <cell r="H145" t="str">
            <v>Não é obra</v>
          </cell>
        </row>
        <row r="146">
          <cell r="C146" t="str">
            <v>01-P-23330/2013</v>
          </cell>
          <cell r="D146" t="str">
            <v xml:space="preserve">Projeto executivo do Centro de Referência em Formação de Educadores </v>
          </cell>
          <cell r="E146" t="str">
            <v>S</v>
          </cell>
          <cell r="F146">
            <v>412580.67</v>
          </cell>
          <cell r="G146" t="str">
            <v>NÂO</v>
          </cell>
          <cell r="H146" t="str">
            <v>Obra nova</v>
          </cell>
        </row>
        <row r="147">
          <cell r="C147" t="str">
            <v>Of. FE 221/2015</v>
          </cell>
          <cell r="D147" t="str">
            <v>Adequação da infraestrutura física do prédio "Anexo 3"</v>
          </cell>
          <cell r="E147" t="str">
            <v>S</v>
          </cell>
          <cell r="F147">
            <v>699258.09</v>
          </cell>
          <cell r="G147" t="str">
            <v>NÂO</v>
          </cell>
          <cell r="H147" t="str">
            <v>Reforma</v>
          </cell>
        </row>
        <row r="148">
          <cell r="C148" t="str">
            <v>19-P-03319/2016 e 01-P-00049/2017</v>
          </cell>
          <cell r="D148" t="str">
            <v>Substituição de elevador do prédio principal da FE</v>
          </cell>
          <cell r="E148" t="str">
            <v>S</v>
          </cell>
          <cell r="F148">
            <v>155900</v>
          </cell>
          <cell r="G148" t="str">
            <v>NÂO</v>
          </cell>
          <cell r="H148" t="str">
            <v>Reforma</v>
          </cell>
        </row>
        <row r="149">
          <cell r="C149" t="str">
            <v>01-P-07988/2014</v>
          </cell>
          <cell r="D149" t="str">
            <v xml:space="preserve">Reforma da Sala TIC da FE </v>
          </cell>
          <cell r="E149" t="str">
            <v>S</v>
          </cell>
          <cell r="F149">
            <v>289084.68</v>
          </cell>
          <cell r="G149" t="str">
            <v>NÂO</v>
          </cell>
          <cell r="H149" t="str">
            <v>Reforma</v>
          </cell>
        </row>
        <row r="150">
          <cell r="C150" t="str">
            <v>01-P-24926/2016 Ofício FE 79/2016 e 120/2016</v>
          </cell>
          <cell r="D150" t="str">
            <v>Realocação de divisórias das salas de Professores  do 2º piso do Prédio Principal, com eliminação de amianto</v>
          </cell>
          <cell r="E150" t="str">
            <v>N</v>
          </cell>
          <cell r="F150">
            <v>700000</v>
          </cell>
          <cell r="G150" t="str">
            <v>SIM</v>
          </cell>
          <cell r="H150" t="str">
            <v>Reforma</v>
          </cell>
        </row>
        <row r="151">
          <cell r="C151" t="str">
            <v>01-P-20326/2012</v>
          </cell>
          <cell r="D151" t="str">
            <v>Planejamento Rede Água Pluvial na FE</v>
          </cell>
          <cell r="E151" t="str">
            <v>N</v>
          </cell>
          <cell r="F151" t="str">
            <v>Não consta</v>
          </cell>
          <cell r="G151" t="str">
            <v>NÂO</v>
          </cell>
          <cell r="H151" t="str">
            <v>Planejamento Urbano</v>
          </cell>
        </row>
        <row r="152">
          <cell r="C152" t="str">
            <v>Ofício FE nº 172/16 e Memo 10/16</v>
          </cell>
          <cell r="D152" t="str">
            <v>Investimento para implantação de Cursos EAD na FE</v>
          </cell>
          <cell r="E152" t="str">
            <v>N</v>
          </cell>
          <cell r="F152">
            <v>3655000</v>
          </cell>
          <cell r="G152" t="str">
            <v>NÂO</v>
          </cell>
          <cell r="H152" t="str">
            <v>Não é obra</v>
          </cell>
        </row>
        <row r="153">
          <cell r="C153" t="str">
            <v>20-P-00471/2016</v>
          </cell>
          <cell r="D153" t="str">
            <v>Acréscimo de equipamentos para Piloto</v>
          </cell>
          <cell r="E153" t="str">
            <v>N</v>
          </cell>
          <cell r="F153">
            <v>106519.48</v>
          </cell>
          <cell r="G153" t="str">
            <v>NÂO</v>
          </cell>
          <cell r="H153" t="str">
            <v>Não é obra</v>
          </cell>
        </row>
        <row r="154">
          <cell r="C154" t="str">
            <v>01-P-29396/2009 + Of. IEL Dir 017/2012</v>
          </cell>
          <cell r="D154" t="str">
            <v xml:space="preserve">Reforma do pavilhão dos Docentes do IEL </v>
          </cell>
          <cell r="E154" t="str">
            <v>S</v>
          </cell>
          <cell r="F154">
            <v>2869738.11</v>
          </cell>
          <cell r="G154" t="str">
            <v>NÂO</v>
          </cell>
          <cell r="H154" t="str">
            <v>Reforma</v>
          </cell>
        </row>
        <row r="155">
          <cell r="C155" t="str">
            <v>01-P-07841/2013</v>
          </cell>
          <cell r="D155" t="str">
            <v>Obra de reedificação da fachada da Biblioteca do IEL</v>
          </cell>
          <cell r="E155" t="str">
            <v>S</v>
          </cell>
          <cell r="F155">
            <v>2639119.67</v>
          </cell>
          <cell r="G155" t="str">
            <v>NÂO</v>
          </cell>
          <cell r="H155" t="str">
            <v>Acessibilidade</v>
          </cell>
        </row>
        <row r="156">
          <cell r="C156" t="str">
            <v>01-P-30450/2016</v>
          </cell>
          <cell r="D156" t="str">
            <v>Fiscalização de obra de estrutura metálica</v>
          </cell>
          <cell r="E156" t="str">
            <v>S</v>
          </cell>
          <cell r="F156">
            <v>59897.63</v>
          </cell>
          <cell r="G156" t="str">
            <v>NÂO</v>
          </cell>
          <cell r="H156" t="str">
            <v>Obra nova</v>
          </cell>
        </row>
        <row r="157">
          <cell r="C157" t="str">
            <v>01-P-19504/2010</v>
          </cell>
          <cell r="D157" t="str">
            <v>Reforma Quadras Poliesportivas Proc. 01P-26939/2014 e 01P-29034/2015)</v>
          </cell>
          <cell r="E157" t="str">
            <v>N</v>
          </cell>
          <cell r="F157">
            <v>5950000</v>
          </cell>
          <cell r="G157" t="str">
            <v>NÂO</v>
          </cell>
          <cell r="H157" t="str">
            <v>Reforma</v>
          </cell>
        </row>
        <row r="158">
          <cell r="C158" t="str">
            <v>01-P-13420/2014</v>
          </cell>
          <cell r="D158" t="str">
            <v xml:space="preserve"> Reforma Quadras Poliesportivas</v>
          </cell>
          <cell r="E158" t="str">
            <v>N</v>
          </cell>
          <cell r="F158">
            <v>0</v>
          </cell>
          <cell r="G158" t="str">
            <v>NÂO</v>
          </cell>
          <cell r="H158" t="str">
            <v>Reforma</v>
          </cell>
        </row>
        <row r="159">
          <cell r="C159" t="str">
            <v>01-P-27178/2010 e 01-P-05239/2017</v>
          </cell>
          <cell r="D159" t="str">
            <v>Reforma da piscina (entrou no Planes 2014)</v>
          </cell>
          <cell r="E159" t="str">
            <v>N</v>
          </cell>
          <cell r="F159">
            <v>568786.01</v>
          </cell>
          <cell r="G159" t="str">
            <v>NÂO</v>
          </cell>
          <cell r="H159" t="str">
            <v>Reforma</v>
          </cell>
        </row>
        <row r="160">
          <cell r="C160" t="str">
            <v>01-P-20642/2015</v>
          </cell>
          <cell r="D160" t="str">
            <v>Planejamento, readequação, ampliação e reforma do depósito de material de atletismo e sala de musculação</v>
          </cell>
          <cell r="E160" t="str">
            <v>N</v>
          </cell>
          <cell r="F160">
            <v>1098500</v>
          </cell>
          <cell r="G160" t="str">
            <v>NÂO</v>
          </cell>
          <cell r="H160" t="str">
            <v>Obra nova</v>
          </cell>
        </row>
        <row r="161">
          <cell r="C161" t="str">
            <v>23-P-25321/2015</v>
          </cell>
          <cell r="D161" t="str">
            <v>Construção de abrigo para resíduos</v>
          </cell>
          <cell r="E161" t="str">
            <v>N</v>
          </cell>
          <cell r="F161">
            <v>61926.53</v>
          </cell>
          <cell r="G161" t="str">
            <v>NÂO</v>
          </cell>
          <cell r="H161" t="str">
            <v>Obra nova</v>
          </cell>
        </row>
        <row r="162">
          <cell r="C162" t="str">
            <v>Of. DEC nº 79/2017</v>
          </cell>
          <cell r="D162" t="str">
            <v>Revitalização do Piso Térreo do CAISM</v>
          </cell>
          <cell r="E162" t="str">
            <v>N</v>
          </cell>
          <cell r="F162">
            <v>3000000</v>
          </cell>
          <cell r="G162" t="str">
            <v>SIM</v>
          </cell>
          <cell r="H162" t="str">
            <v>Reforma</v>
          </cell>
        </row>
        <row r="163">
          <cell r="C163" t="str">
            <v>Of. DEC nº 83/2017</v>
          </cell>
          <cell r="D163" t="str">
            <v>Manutenções Emergenciais de Equipamentos Médico-Hospitalares</v>
          </cell>
          <cell r="E163" t="str">
            <v>N</v>
          </cell>
          <cell r="F163">
            <v>342843</v>
          </cell>
          <cell r="G163" t="str">
            <v>NÂO</v>
          </cell>
          <cell r="H163" t="str">
            <v>Não é obra</v>
          </cell>
        </row>
        <row r="164">
          <cell r="C164" t="str">
            <v>Of. DEC nº 83/2017</v>
          </cell>
          <cell r="D164" t="str">
            <v>Aquisição de Conjuntos Dosimétricos para Radioterapia</v>
          </cell>
          <cell r="E164" t="str">
            <v>N</v>
          </cell>
          <cell r="F164">
            <v>96616.9</v>
          </cell>
          <cell r="G164" t="str">
            <v>NÂO</v>
          </cell>
          <cell r="H164" t="str">
            <v>Não é obra</v>
          </cell>
        </row>
        <row r="165">
          <cell r="C165" t="str">
            <v>CI. Manu nº 37/2017</v>
          </cell>
          <cell r="D165" t="str">
            <v xml:space="preserve">Estimativa de Investimento - Cobertura do Bloco da Diretoria Executiva </v>
          </cell>
          <cell r="E165" t="str">
            <v>N</v>
          </cell>
          <cell r="F165">
            <v>90000</v>
          </cell>
          <cell r="G165" t="str">
            <v>NÂO</v>
          </cell>
          <cell r="H165" t="str">
            <v>Reforma</v>
          </cell>
        </row>
        <row r="166">
          <cell r="C166" t="str">
            <v>Of. FEAGRI 192/2017</v>
          </cell>
          <cell r="D166" t="str">
            <v>Instalação/Manutenção de Condicionadores de Ar</v>
          </cell>
          <cell r="E166" t="str">
            <v>S</v>
          </cell>
          <cell r="F166">
            <v>15000</v>
          </cell>
          <cell r="G166" t="str">
            <v>NÂO</v>
          </cell>
          <cell r="H166" t="str">
            <v>Reforma</v>
          </cell>
        </row>
        <row r="167">
          <cell r="C167" t="str">
            <v>01-P-15967/2014</v>
          </cell>
          <cell r="D167" t="str">
            <v>Obra do núcleo de acessibilidade do prédio I da FEAGRI</v>
          </cell>
          <cell r="E167" t="str">
            <v>S</v>
          </cell>
          <cell r="F167">
            <v>719561.93</v>
          </cell>
          <cell r="G167" t="str">
            <v>SIM</v>
          </cell>
          <cell r="H167" t="str">
            <v>Acessibilidade</v>
          </cell>
        </row>
        <row r="168">
          <cell r="C168" t="str">
            <v>28-P-24132/2012</v>
          </cell>
          <cell r="D168" t="str">
            <v xml:space="preserve">Implantação de reservatório elevado na FEAGRI </v>
          </cell>
          <cell r="E168" t="str">
            <v>S</v>
          </cell>
          <cell r="F168">
            <v>107000</v>
          </cell>
          <cell r="G168" t="str">
            <v>NÂO</v>
          </cell>
          <cell r="H168" t="str">
            <v>Obra nova</v>
          </cell>
        </row>
        <row r="169">
          <cell r="C169" t="str">
            <v>01-P-05218/2012</v>
          </cell>
          <cell r="D169" t="str">
            <v>Vestiário para o Campo Experimental da FEAGRI</v>
          </cell>
          <cell r="E169" t="str">
            <v>S</v>
          </cell>
          <cell r="F169">
            <v>597490</v>
          </cell>
          <cell r="G169" t="str">
            <v>NÂO</v>
          </cell>
          <cell r="H169" t="str">
            <v>Obra nova</v>
          </cell>
        </row>
        <row r="170">
          <cell r="C170" t="str">
            <v>01-P-25876/2015 e 01-P-6338/2017</v>
          </cell>
          <cell r="D170" t="str">
            <v>Reservatório elevado para 4 prédios da FEAGRI</v>
          </cell>
          <cell r="E170" t="str">
            <v>S</v>
          </cell>
          <cell r="F170">
            <v>318502.28000000003</v>
          </cell>
          <cell r="G170" t="str">
            <v>NÂO</v>
          </cell>
          <cell r="H170" t="str">
            <v>Obra nova</v>
          </cell>
        </row>
        <row r="171">
          <cell r="C171" t="str">
            <v>Of. FEAGRI 123/2016</v>
          </cell>
          <cell r="D171" t="str">
            <v xml:space="preserve">Instalação de elevador no prédio III da FEAGRI </v>
          </cell>
          <cell r="E171" t="str">
            <v>S</v>
          </cell>
          <cell r="F171">
            <v>262843.90999999997</v>
          </cell>
          <cell r="G171" t="str">
            <v>NÂO</v>
          </cell>
          <cell r="H171" t="str">
            <v>Reforma</v>
          </cell>
        </row>
        <row r="172">
          <cell r="C172" t="str">
            <v>01-P-26621/2015</v>
          </cell>
          <cell r="D172" t="str">
            <v>Reforma de sanitários dos laboratórios da FEAGRI</v>
          </cell>
          <cell r="E172" t="str">
            <v>S</v>
          </cell>
          <cell r="F172">
            <v>288540.43</v>
          </cell>
          <cell r="G172" t="str">
            <v>NÂO</v>
          </cell>
          <cell r="H172" t="str">
            <v>Reforma</v>
          </cell>
        </row>
        <row r="173">
          <cell r="C173" t="str">
            <v>01-P-07985/2014</v>
          </cell>
          <cell r="D173" t="str">
            <v>Laboratórios Multidisciplinares em Engenharia de Energia e de Informática</v>
          </cell>
          <cell r="E173" t="str">
            <v>S</v>
          </cell>
          <cell r="F173">
            <v>1185313.07</v>
          </cell>
          <cell r="G173" t="str">
            <v>NÂO</v>
          </cell>
          <cell r="H173" t="str">
            <v>Reforma</v>
          </cell>
        </row>
        <row r="174">
          <cell r="C174" t="str">
            <v>29-P-26568/2016 e 01-P-13566/2016</v>
          </cell>
          <cell r="D174" t="str">
            <v>Reforma dos Sanitários</v>
          </cell>
          <cell r="E174" t="str">
            <v>N</v>
          </cell>
          <cell r="F174">
            <v>126912.1</v>
          </cell>
          <cell r="G174" t="str">
            <v>NÂO</v>
          </cell>
          <cell r="H174" t="str">
            <v>Reforma</v>
          </cell>
        </row>
        <row r="175">
          <cell r="C175" t="str">
            <v>01-P-20857/2014</v>
          </cell>
          <cell r="D175" t="str">
            <v>Telhado</v>
          </cell>
          <cell r="E175" t="str">
            <v>N</v>
          </cell>
          <cell r="F175">
            <v>809912</v>
          </cell>
          <cell r="G175" t="str">
            <v>NÂO</v>
          </cell>
          <cell r="H175" t="str">
            <v>Reforma</v>
          </cell>
        </row>
        <row r="176">
          <cell r="C176" t="str">
            <v>31-P-26212/2015</v>
          </cell>
          <cell r="D176" t="str">
            <v>Instalação de logofaixa nas proximidades do CPQBA</v>
          </cell>
          <cell r="E176" t="str">
            <v>S</v>
          </cell>
          <cell r="F176">
            <v>92041.76</v>
          </cell>
          <cell r="G176" t="str">
            <v>NÂO</v>
          </cell>
          <cell r="H176" t="str">
            <v>Não é obra</v>
          </cell>
        </row>
        <row r="177">
          <cell r="C177" t="str">
            <v>32-P-23159/2016</v>
          </cell>
          <cell r="D177" t="str">
            <v>Equipamentos de climatização para o Hemocentro - Laboratório Pesquisa e Hemofilia e Doenças Vasculares. Nem iniciou.</v>
          </cell>
          <cell r="E177" t="str">
            <v>S</v>
          </cell>
          <cell r="F177">
            <v>79000</v>
          </cell>
          <cell r="G177" t="str">
            <v>NÂO</v>
          </cell>
          <cell r="H177" t="str">
            <v>Reforma</v>
          </cell>
        </row>
        <row r="178">
          <cell r="C178" t="str">
            <v>Memo. HEMO 053/2015</v>
          </cell>
          <cell r="D178" t="str">
            <v>Construção de câmara fria, recepção e área de liberação para o Hemocentro</v>
          </cell>
          <cell r="E178" t="str">
            <v>S</v>
          </cell>
          <cell r="F178">
            <v>271015</v>
          </cell>
          <cell r="G178" t="str">
            <v>NÂO</v>
          </cell>
          <cell r="H178" t="str">
            <v>Obra nova</v>
          </cell>
        </row>
        <row r="179">
          <cell r="C179" t="str">
            <v>Ped. 13/2017 SeAC</v>
          </cell>
          <cell r="D179" t="str">
            <v>Contratação de material e mão de obra para infraestrutura de dados e telefonia do novo prédio</v>
          </cell>
          <cell r="E179" t="str">
            <v>N</v>
          </cell>
          <cell r="F179">
            <v>83200</v>
          </cell>
          <cell r="G179" t="str">
            <v>NÂO</v>
          </cell>
          <cell r="H179" t="str">
            <v>Obra nova</v>
          </cell>
        </row>
        <row r="180">
          <cell r="C180" t="str">
            <v xml:space="preserve">Of. Hemo/Coord. 23/2017 </v>
          </cell>
          <cell r="D180" t="str">
            <v>Elevador do prédio do novo prédio</v>
          </cell>
          <cell r="E180" t="str">
            <v>N</v>
          </cell>
          <cell r="F180">
            <v>90000</v>
          </cell>
          <cell r="G180" t="str">
            <v>NÂO</v>
          </cell>
          <cell r="H180" t="str">
            <v>Obra nova</v>
          </cell>
        </row>
        <row r="181">
          <cell r="C181" t="str">
            <v>32P-25686/2016</v>
          </cell>
          <cell r="D181" t="str">
            <v xml:space="preserve">Aquisição de móveis para laboratório de pesquisa em Hemofilia e Doenças Vasculares </v>
          </cell>
          <cell r="E181" t="str">
            <v>N</v>
          </cell>
          <cell r="F181">
            <v>94344.98</v>
          </cell>
          <cell r="G181" t="str">
            <v>NÂO</v>
          </cell>
          <cell r="H181" t="str">
            <v>Não é obra</v>
          </cell>
        </row>
        <row r="182">
          <cell r="C182" t="str">
            <v>32-P-29870/2016</v>
          </cell>
          <cell r="D182" t="str">
            <v>Licença de Software de gerenciamento de backup</v>
          </cell>
          <cell r="E182" t="str">
            <v>N</v>
          </cell>
          <cell r="F182">
            <v>14296.59</v>
          </cell>
          <cell r="G182" t="str">
            <v>NÂO</v>
          </cell>
          <cell r="H182" t="str">
            <v>Não é obra</v>
          </cell>
        </row>
        <row r="183">
          <cell r="C183" t="str">
            <v>32-P-7724/2017</v>
          </cell>
          <cell r="D183" t="str">
            <v>Aquisição de impressoras tipo zebra</v>
          </cell>
          <cell r="E183" t="str">
            <v>N</v>
          </cell>
          <cell r="F183">
            <v>3800</v>
          </cell>
          <cell r="G183" t="str">
            <v>NÂO</v>
          </cell>
          <cell r="H183" t="str">
            <v>Não é obra</v>
          </cell>
        </row>
        <row r="184">
          <cell r="C184" t="str">
            <v>01-P-20842/2010 e 01-P-2537/2016</v>
          </cell>
          <cell r="D184" t="str">
            <v xml:space="preserve">Conclusão da Obra IC-04 </v>
          </cell>
          <cell r="E184" t="str">
            <v>S</v>
          </cell>
          <cell r="F184">
            <v>3831588.2</v>
          </cell>
          <cell r="G184" t="str">
            <v>NÂO</v>
          </cell>
          <cell r="H184" t="str">
            <v>Remanescente</v>
          </cell>
        </row>
        <row r="185">
          <cell r="C185" t="str">
            <v>Inexistente</v>
          </cell>
          <cell r="D185" t="str">
            <v>Impermeabilização da caixa de água do IC 3</v>
          </cell>
          <cell r="E185" t="str">
            <v>N</v>
          </cell>
          <cell r="F185">
            <v>38000</v>
          </cell>
          <cell r="G185" t="str">
            <v>NÂO</v>
          </cell>
          <cell r="H185" t="str">
            <v>Reforma</v>
          </cell>
        </row>
        <row r="186">
          <cell r="C186" t="str">
            <v>01-P-05707/2015</v>
          </cell>
          <cell r="D186" t="str">
            <v>Pintura Externa do Gastrocentro</v>
          </cell>
          <cell r="E186" t="str">
            <v>S</v>
          </cell>
          <cell r="F186">
            <v>131050.98</v>
          </cell>
          <cell r="G186" t="str">
            <v>NÂO</v>
          </cell>
          <cell r="H186" t="str">
            <v>Reforma</v>
          </cell>
        </row>
        <row r="187">
          <cell r="C187" t="str">
            <v>01-P-08035/2015</v>
          </cell>
          <cell r="D187" t="str">
            <v>Máquina de lavar endoscópios</v>
          </cell>
          <cell r="E187" t="str">
            <v>N</v>
          </cell>
          <cell r="F187">
            <v>173437.32</v>
          </cell>
          <cell r="G187" t="str">
            <v>NÂO</v>
          </cell>
          <cell r="H187" t="str">
            <v>Não é obra</v>
          </cell>
        </row>
        <row r="188">
          <cell r="C188" t="str">
            <v>Inexistente</v>
          </cell>
          <cell r="D188" t="str">
            <v>Aparelho de endoscópios (02 endoscópios, 02 colonoscópios e 02 duodenoscópios)</v>
          </cell>
          <cell r="E188" t="str">
            <v>N</v>
          </cell>
          <cell r="F188">
            <v>600000</v>
          </cell>
          <cell r="G188" t="str">
            <v>NÂO</v>
          </cell>
          <cell r="H188" t="str">
            <v>Não é obra</v>
          </cell>
        </row>
        <row r="189">
          <cell r="C189" t="str">
            <v>Inexistente</v>
          </cell>
          <cell r="D189" t="str">
            <v>Reforma da Recepção</v>
          </cell>
          <cell r="E189" t="str">
            <v>N</v>
          </cell>
          <cell r="F189">
            <v>100000</v>
          </cell>
          <cell r="G189" t="str">
            <v>NÂO</v>
          </cell>
          <cell r="H189" t="str">
            <v>Reforma</v>
          </cell>
        </row>
        <row r="190">
          <cell r="C190" t="str">
            <v>01-P-6764/2015 e 01-P-25355/2015 - Inf. GR S/N de 09/03/2015</v>
          </cell>
          <cell r="D190" t="str">
            <v xml:space="preserve">Implantação do Centro Esportivo da FCA (Etapas I e II) </v>
          </cell>
          <cell r="E190" t="str">
            <v>S</v>
          </cell>
          <cell r="F190">
            <v>35914876.939999998</v>
          </cell>
          <cell r="G190" t="str">
            <v>NÂO</v>
          </cell>
          <cell r="H190" t="str">
            <v>Obra nova</v>
          </cell>
        </row>
        <row r="191">
          <cell r="C191" t="str">
            <v>01-P-30432/2015</v>
          </cell>
          <cell r="D191" t="str">
            <v>Correção de duas quadras esportivas da FCA</v>
          </cell>
          <cell r="E191" t="str">
            <v>S</v>
          </cell>
          <cell r="F191">
            <v>487375</v>
          </cell>
          <cell r="G191" t="str">
            <v>NÂO</v>
          </cell>
          <cell r="H191" t="str">
            <v>Reforma</v>
          </cell>
        </row>
        <row r="192">
          <cell r="C192" t="str">
            <v>01-P-8727/2015 e 01-P-05321/2015</v>
          </cell>
          <cell r="D192" t="str">
            <v>Construção do Prédio Multiuso</v>
          </cell>
          <cell r="E192" t="str">
            <v>N</v>
          </cell>
          <cell r="F192">
            <v>50820061.939999998</v>
          </cell>
          <cell r="G192" t="str">
            <v>NÂO</v>
          </cell>
          <cell r="H192" t="str">
            <v>Obra nova</v>
          </cell>
        </row>
        <row r="193">
          <cell r="C193" t="str">
            <v>01-P-29041/2010</v>
          </cell>
          <cell r="D193" t="str">
            <v xml:space="preserve">Complementação da urbanização do entorno dos prédios de laboratórios.  </v>
          </cell>
          <cell r="E193" t="str">
            <v>N</v>
          </cell>
          <cell r="F193">
            <v>1000000</v>
          </cell>
          <cell r="G193" t="str">
            <v>NÂO</v>
          </cell>
          <cell r="H193" t="str">
            <v>Obra nova</v>
          </cell>
        </row>
        <row r="194">
          <cell r="C194" t="str">
            <v>01-P-24373/2010</v>
          </cell>
          <cell r="D194" t="str">
            <v>Portaria de Veículos</v>
          </cell>
          <cell r="E194" t="str">
            <v>N</v>
          </cell>
          <cell r="F194">
            <v>2000000</v>
          </cell>
          <cell r="G194" t="str">
            <v>NÂO</v>
          </cell>
          <cell r="H194" t="str">
            <v>Reforma</v>
          </cell>
        </row>
        <row r="195">
          <cell r="C195" t="str">
            <v>Inexistente</v>
          </cell>
          <cell r="D195" t="str">
            <v xml:space="preserve">Adequações na infraestrutura dos prédios de laboratórios </v>
          </cell>
          <cell r="E195" t="str">
            <v>N</v>
          </cell>
          <cell r="F195">
            <v>3000000</v>
          </cell>
          <cell r="G195" t="str">
            <v>NÂO</v>
          </cell>
          <cell r="H195" t="str">
            <v>Reforma</v>
          </cell>
        </row>
        <row r="196">
          <cell r="C196" t="str">
            <v>Inexistente</v>
          </cell>
          <cell r="D196" t="str">
            <v>Reforma dos alambrados</v>
          </cell>
          <cell r="E196" t="str">
            <v>N</v>
          </cell>
          <cell r="F196">
            <v>300000</v>
          </cell>
          <cell r="G196" t="str">
            <v>NÂO</v>
          </cell>
          <cell r="H196" t="str">
            <v>Reforma</v>
          </cell>
        </row>
        <row r="197">
          <cell r="C197" t="str">
            <v>Inexistente</v>
          </cell>
          <cell r="D197" t="str">
            <v>Pintura do Ensino I</v>
          </cell>
          <cell r="E197" t="str">
            <v>N</v>
          </cell>
          <cell r="F197">
            <v>800000</v>
          </cell>
          <cell r="G197" t="str">
            <v>NÂO</v>
          </cell>
          <cell r="H197" t="str">
            <v>Manutenção</v>
          </cell>
        </row>
        <row r="198">
          <cell r="C198" t="str">
            <v>Inexistente</v>
          </cell>
          <cell r="D198" t="str">
            <v>Reforma das coberturas dos prédios</v>
          </cell>
          <cell r="E198" t="str">
            <v>N</v>
          </cell>
          <cell r="F198">
            <v>400000</v>
          </cell>
          <cell r="G198" t="str">
            <v>NÂO</v>
          </cell>
          <cell r="H198" t="str">
            <v>Reforma</v>
          </cell>
        </row>
        <row r="199">
          <cell r="C199" t="str">
            <v>01-P-13482/2016 e 01-P-32283/2015</v>
          </cell>
          <cell r="D199" t="str">
            <v>Conclusão da infraestrutura - Setor Norte</v>
          </cell>
          <cell r="E199" t="str">
            <v>N</v>
          </cell>
          <cell r="F199">
            <v>8569363.0099999998</v>
          </cell>
          <cell r="G199" t="str">
            <v>NÂO</v>
          </cell>
          <cell r="H199" t="str">
            <v>Planejamento Urbano</v>
          </cell>
        </row>
        <row r="200">
          <cell r="C200" t="str">
            <v>01-P-01341/2016</v>
          </cell>
          <cell r="D200" t="str">
            <v>Construção do Centro de Vivência de alunos</v>
          </cell>
          <cell r="E200" t="str">
            <v>N</v>
          </cell>
          <cell r="F200">
            <v>838280.9</v>
          </cell>
          <cell r="G200" t="str">
            <v>NÂO</v>
          </cell>
          <cell r="H200" t="str">
            <v>Obra nova</v>
          </cell>
        </row>
        <row r="201">
          <cell r="C201" t="str">
            <v>01-P-01336/2016</v>
          </cell>
          <cell r="D201" t="str">
            <v>Construção do Prédio Novo (ante projeto)</v>
          </cell>
          <cell r="E201" t="str">
            <v>N</v>
          </cell>
          <cell r="F201" t="str">
            <v>Não consta</v>
          </cell>
          <cell r="G201" t="str">
            <v>NÂO</v>
          </cell>
          <cell r="H201" t="str">
            <v>Obra nova</v>
          </cell>
        </row>
        <row r="202">
          <cell r="C202" t="str">
            <v>01-P-10811/2015</v>
          </cell>
          <cell r="D202" t="str">
            <v>Reforma do prédio da FENF</v>
          </cell>
          <cell r="E202" t="str">
            <v>N</v>
          </cell>
          <cell r="F202" t="str">
            <v>Não consta</v>
          </cell>
          <cell r="G202" t="str">
            <v>NÂO</v>
          </cell>
          <cell r="H202" t="str">
            <v>Reforma</v>
          </cell>
        </row>
        <row r="203">
          <cell r="C203" t="str">
            <v>Of. FCF 050/2014</v>
          </cell>
          <cell r="D203" t="str">
            <v xml:space="preserve">Equipamentos para os Laboratórios da FCF </v>
          </cell>
          <cell r="E203" t="str">
            <v>S</v>
          </cell>
          <cell r="F203">
            <v>1571594.86</v>
          </cell>
          <cell r="G203" t="str">
            <v>NÂO</v>
          </cell>
          <cell r="H203" t="str">
            <v>Não é obra</v>
          </cell>
        </row>
        <row r="204">
          <cell r="C204" t="str">
            <v>01-P-31067/2012</v>
          </cell>
          <cell r="D204" t="str">
            <v>Construção do Prédio da Farmácia da FCM (novo processo)</v>
          </cell>
          <cell r="E204" t="str">
            <v>S</v>
          </cell>
          <cell r="F204">
            <v>22651232.18</v>
          </cell>
          <cell r="G204" t="str">
            <v>NÂO</v>
          </cell>
          <cell r="H204" t="str">
            <v>Obra nova</v>
          </cell>
        </row>
        <row r="205">
          <cell r="C205" t="str">
            <v>Of. FCF 50/2017</v>
          </cell>
          <cell r="D205" t="str">
            <v>Solicitando recursos extra-orçamentários para adequação do espaço e aquisição de mobiliários e equipamentos.</v>
          </cell>
          <cell r="E205" t="str">
            <v>N</v>
          </cell>
          <cell r="F205">
            <v>52864.26</v>
          </cell>
          <cell r="G205" t="str">
            <v>NÂO</v>
          </cell>
          <cell r="H205" t="str">
            <v>Reforma</v>
          </cell>
        </row>
        <row r="206">
          <cell r="C206" t="str">
            <v>Of. FCF 56/2017</v>
          </cell>
          <cell r="D206" t="str">
            <v>Solicitando reembolso de compras para adequação do espaço.</v>
          </cell>
          <cell r="E206" t="str">
            <v>N</v>
          </cell>
          <cell r="F206">
            <v>225678.47</v>
          </cell>
          <cell r="G206" t="str">
            <v>NÂO</v>
          </cell>
          <cell r="H206" t="str">
            <v>Não é obra</v>
          </cell>
        </row>
        <row r="207">
          <cell r="C207" t="str">
            <v>01-P-17231/2014</v>
          </cell>
          <cell r="D207" t="str">
            <v xml:space="preserve">Construção da Nova Sede da Editora </v>
          </cell>
          <cell r="E207" t="str">
            <v>S</v>
          </cell>
          <cell r="F207">
            <v>2744618.1</v>
          </cell>
          <cell r="G207" t="str">
            <v>NÂO</v>
          </cell>
          <cell r="H207" t="str">
            <v>Obra nova</v>
          </cell>
        </row>
        <row r="208">
          <cell r="C208" t="str">
            <v>01-P-26564/2016 - Of. CECOM 114/2016</v>
          </cell>
          <cell r="D208" t="str">
            <v>Aquisição de bomba à vácuo para a odontologia CECOM</v>
          </cell>
          <cell r="E208" t="str">
            <v>S</v>
          </cell>
          <cell r="F208">
            <v>10325</v>
          </cell>
          <cell r="G208" t="str">
            <v>NÂO</v>
          </cell>
          <cell r="H208" t="str">
            <v>Não é obra</v>
          </cell>
        </row>
        <row r="209">
          <cell r="C209" t="str">
            <v>01-P-08520/2015</v>
          </cell>
          <cell r="D209" t="str">
            <v xml:space="preserve">Serv. de Perfilagem Ótica e Manut. de Poços Profundos do Campus </v>
          </cell>
          <cell r="E209" t="str">
            <v>S</v>
          </cell>
          <cell r="F209">
            <v>49987.33</v>
          </cell>
          <cell r="G209" t="str">
            <v>NÂO</v>
          </cell>
          <cell r="H209" t="str">
            <v>Planejamento Urbano</v>
          </cell>
        </row>
        <row r="210">
          <cell r="C210" t="str">
            <v>Of. SIC 002/2016</v>
          </cell>
          <cell r="D210" t="str">
            <v>Aquisição e instalação de totens bilíngues no Campus</v>
          </cell>
          <cell r="E210" t="str">
            <v>S</v>
          </cell>
          <cell r="F210">
            <v>480000</v>
          </cell>
          <cell r="G210" t="str">
            <v>SIM</v>
          </cell>
          <cell r="H210" t="str">
            <v>Planejamento Urbano</v>
          </cell>
        </row>
        <row r="211">
          <cell r="C211" t="str">
            <v>01-P-04085/2012 e 01-P-5984/2012</v>
          </cell>
          <cell r="D211" t="str">
            <v>Manutenção de máquinas de lavar louças dos Rus</v>
          </cell>
          <cell r="E211" t="str">
            <v>S</v>
          </cell>
          <cell r="F211">
            <v>120708</v>
          </cell>
          <cell r="G211" t="str">
            <v>NÂO</v>
          </cell>
          <cell r="H211" t="str">
            <v>Não é obra</v>
          </cell>
        </row>
        <row r="212">
          <cell r="C212" t="str">
            <v>01-P-06545/2012</v>
          </cell>
          <cell r="D212" t="str">
            <v xml:space="preserve">Sist. de Saneamento - Ampl. Infraest. - Polo de Pesquisa e Rest.Univ. II </v>
          </cell>
          <cell r="E212" t="str">
            <v>S</v>
          </cell>
          <cell r="F212">
            <v>1594739.73</v>
          </cell>
          <cell r="G212" t="str">
            <v>NÂO</v>
          </cell>
          <cell r="H212" t="str">
            <v>Planejamento Urbano</v>
          </cell>
        </row>
        <row r="213">
          <cell r="C213" t="str">
            <v>01-P-27003/2011</v>
          </cell>
          <cell r="D213" t="str">
            <v>Plan. e obra da portaria e cobertura - Centros de Vivência</v>
          </cell>
          <cell r="E213" t="str">
            <v>S</v>
          </cell>
          <cell r="F213">
            <v>1282561.79</v>
          </cell>
          <cell r="G213" t="str">
            <v>NÂO</v>
          </cell>
          <cell r="H213" t="str">
            <v>Obra nova</v>
          </cell>
        </row>
        <row r="214">
          <cell r="C214" t="str">
            <v>01-P-03054/2016</v>
          </cell>
          <cell r="D214" t="str">
            <v>Infraestrutura elétrica e saneamento para atender quadra 42</v>
          </cell>
          <cell r="E214" t="str">
            <v>S</v>
          </cell>
          <cell r="F214">
            <v>4812888.99</v>
          </cell>
          <cell r="G214" t="str">
            <v>NÂO</v>
          </cell>
          <cell r="H214" t="str">
            <v>Planejamento Urbano</v>
          </cell>
        </row>
        <row r="215">
          <cell r="C215" t="str">
            <v>01-P-01671/2015</v>
          </cell>
          <cell r="D215" t="str">
            <v>Substituição da tubulação de retorno de condensadoo</v>
          </cell>
          <cell r="E215" t="str">
            <v>S</v>
          </cell>
          <cell r="F215">
            <v>50760.15</v>
          </cell>
          <cell r="G215" t="str">
            <v>NÂO</v>
          </cell>
          <cell r="H215" t="str">
            <v>Reforma</v>
          </cell>
        </row>
        <row r="216">
          <cell r="C216" t="str">
            <v xml:space="preserve">01-P-00403/2012 e 01-P-08227/2017 </v>
          </cell>
          <cell r="D216" t="str">
            <v>Plan. SPDA para Divisão de Meio Ambiente da Prefeitura</v>
          </cell>
          <cell r="E216" t="str">
            <v>S</v>
          </cell>
          <cell r="F216">
            <v>198143.09</v>
          </cell>
          <cell r="G216" t="str">
            <v>NÂO</v>
          </cell>
          <cell r="H216" t="str">
            <v>Reforma</v>
          </cell>
        </row>
        <row r="217">
          <cell r="C217" t="str">
            <v>01-P-29106/2016</v>
          </cell>
          <cell r="D217" t="str">
            <v>Recuperação asfaltica do Campus de Campinas</v>
          </cell>
          <cell r="E217" t="str">
            <v>N</v>
          </cell>
          <cell r="F217">
            <v>995975</v>
          </cell>
          <cell r="G217" t="str">
            <v>NÂO</v>
          </cell>
          <cell r="H217" t="str">
            <v>Planejamento Urbano</v>
          </cell>
        </row>
        <row r="218">
          <cell r="C218" t="str">
            <v>01-P-8117/2016</v>
          </cell>
          <cell r="D218" t="str">
            <v>Revitalização de calçada Rua Alexandre Fleming</v>
          </cell>
          <cell r="E218" t="str">
            <v>N</v>
          </cell>
          <cell r="F218">
            <v>26160</v>
          </cell>
          <cell r="G218" t="str">
            <v>NÂO</v>
          </cell>
          <cell r="H218" t="str">
            <v>Planejamento Urbano</v>
          </cell>
        </row>
        <row r="219">
          <cell r="C219" t="str">
            <v>Expediente s/nº</v>
          </cell>
          <cell r="D219" t="str">
            <v>Serviços de ampliação de carga e necessidade de limitação de demanda elétrica e compatibilização de transformador de 300 Kva</v>
          </cell>
          <cell r="E219" t="str">
            <v>N</v>
          </cell>
          <cell r="F219">
            <v>84520</v>
          </cell>
          <cell r="G219" t="str">
            <v>SIM</v>
          </cell>
          <cell r="H219" t="str">
            <v>Planejamento Urbano</v>
          </cell>
        </row>
        <row r="220">
          <cell r="C220" t="str">
            <v>01-P-24774/2014</v>
          </cell>
          <cell r="D220" t="str">
            <v>Implantação de Subestação de Energia 138 KV</v>
          </cell>
          <cell r="E220" t="str">
            <v>N</v>
          </cell>
          <cell r="F220">
            <v>30555939.190000001</v>
          </cell>
          <cell r="G220" t="str">
            <v>NÂO</v>
          </cell>
          <cell r="H220" t="str">
            <v>Planejamento Urbano</v>
          </cell>
        </row>
        <row r="221">
          <cell r="C221" t="str">
            <v>01-23392/20212 e 01-P-17288/2016</v>
          </cell>
          <cell r="D221" t="str">
            <v>Climatização do Restaurante Saturnino e Instalçao Termoacústica no Restaurante FCA</v>
          </cell>
          <cell r="E221" t="str">
            <v>N</v>
          </cell>
          <cell r="F221">
            <v>727585</v>
          </cell>
          <cell r="G221" t="str">
            <v>NÂO</v>
          </cell>
          <cell r="H221" t="str">
            <v>Reforma</v>
          </cell>
        </row>
        <row r="222">
          <cell r="C222" t="str">
            <v>01-P-04717/2012</v>
          </cell>
          <cell r="D222" t="str">
            <v xml:space="preserve">Reforma e adequação do Prédio SSACL/PFL  </v>
          </cell>
          <cell r="E222" t="str">
            <v>S</v>
          </cell>
          <cell r="F222">
            <v>475003.64</v>
          </cell>
          <cell r="G222" t="str">
            <v>NÂO</v>
          </cell>
          <cell r="H222" t="str">
            <v>Reforma</v>
          </cell>
        </row>
        <row r="223">
          <cell r="C223" t="str">
            <v>01-P-024255/2012</v>
          </cell>
          <cell r="D223" t="str">
            <v>Planejamento de obra para adequação de rede elétrica para iluminação externa e infraestrutura da rede de dados , imagem e voz para o Campus I</v>
          </cell>
          <cell r="E223" t="str">
            <v>N</v>
          </cell>
          <cell r="F223">
            <v>1694291.07</v>
          </cell>
          <cell r="G223" t="str">
            <v>NÂO</v>
          </cell>
          <cell r="H223" t="str">
            <v>Planejamento Urbano</v>
          </cell>
        </row>
        <row r="224">
          <cell r="C224" t="str">
            <v>01-P-17846/2011</v>
          </cell>
          <cell r="D224" t="str">
            <v xml:space="preserve">Obra Interligação e Acessibil. dos Prédios da Reitoria III e IV </v>
          </cell>
          <cell r="E224" t="str">
            <v>S</v>
          </cell>
          <cell r="F224">
            <v>613441.99</v>
          </cell>
          <cell r="G224" t="str">
            <v>NÂO</v>
          </cell>
          <cell r="H224" t="str">
            <v>Acessibilidade</v>
          </cell>
        </row>
        <row r="225">
          <cell r="C225" t="str">
            <v>01-P-15979/2014</v>
          </cell>
          <cell r="D225" t="str">
            <v xml:space="preserve">Obra Núcleo de Acessibilidade e Reforma dos Sanitários do CEL </v>
          </cell>
          <cell r="E225" t="str">
            <v>S</v>
          </cell>
          <cell r="F225">
            <v>751325.45</v>
          </cell>
          <cell r="G225" t="str">
            <v>SIM</v>
          </cell>
          <cell r="H225" t="str">
            <v>Acessibilidade</v>
          </cell>
        </row>
        <row r="226">
          <cell r="C226" t="str">
            <v>01-P-15981/2014</v>
          </cell>
          <cell r="D226" t="str">
            <v>Execução da obra do Núcleo de Acessibilidade do Prédio V da Reitoria</v>
          </cell>
          <cell r="E226" t="str">
            <v>S</v>
          </cell>
          <cell r="F226">
            <v>749500</v>
          </cell>
          <cell r="G226" t="str">
            <v>NÂO</v>
          </cell>
          <cell r="H226" t="str">
            <v>Acessibilidade</v>
          </cell>
        </row>
        <row r="227">
          <cell r="C227" t="str">
            <v>01-P-24374/2010</v>
          </cell>
          <cell r="D227" t="str">
            <v>Acessibilidade do Prédio do CONSU</v>
          </cell>
          <cell r="E227" t="str">
            <v>S</v>
          </cell>
          <cell r="F227">
            <v>1042794.2</v>
          </cell>
          <cell r="G227" t="str">
            <v>NÂO</v>
          </cell>
          <cell r="H227" t="str">
            <v>Acessibilidade</v>
          </cell>
        </row>
        <row r="228">
          <cell r="C228" t="str">
            <v>01-P-01733/2012</v>
          </cell>
          <cell r="D228" t="str">
            <v xml:space="preserve">Obra de acessibilidade dos prédios 10 e11 da FCM </v>
          </cell>
          <cell r="E228" t="str">
            <v>S</v>
          </cell>
          <cell r="F228">
            <v>706000</v>
          </cell>
          <cell r="G228" t="str">
            <v>NÂO</v>
          </cell>
          <cell r="H228" t="str">
            <v>Acessibilidade</v>
          </cell>
        </row>
        <row r="229">
          <cell r="C229" t="str">
            <v>01-P-378/2014</v>
          </cell>
          <cell r="D229" t="str">
            <v>Projeto de acessibilidade e quiosque – Prédio LEB/LEI</v>
          </cell>
          <cell r="E229">
            <v>0</v>
          </cell>
          <cell r="F229">
            <v>0</v>
          </cell>
          <cell r="G229" t="str">
            <v>SIM</v>
          </cell>
          <cell r="H229" t="str">
            <v>Acessibilidade</v>
          </cell>
        </row>
        <row r="230">
          <cell r="C230" t="str">
            <v>01-P-01738/2012</v>
          </cell>
          <cell r="D230" t="str">
            <v>Obra de acessibilidade do prédio dos professores do IFCH</v>
          </cell>
          <cell r="E230" t="str">
            <v>S</v>
          </cell>
          <cell r="F230">
            <v>553071.06999999995</v>
          </cell>
          <cell r="G230" t="str">
            <v>NÂO</v>
          </cell>
          <cell r="H230" t="str">
            <v>Acessibilidade</v>
          </cell>
        </row>
        <row r="231">
          <cell r="C231" t="str">
            <v>01-P-00758/2016</v>
          </cell>
          <cell r="D231" t="str">
            <v>Revitalização da quadra IFCH/AEL com vistas a acessibilidade.</v>
          </cell>
          <cell r="E231" t="str">
            <v>N</v>
          </cell>
          <cell r="F231">
            <v>2000000</v>
          </cell>
          <cell r="G231" t="str">
            <v>NÂO</v>
          </cell>
          <cell r="H231" t="str">
            <v>Acessibilidade</v>
          </cell>
        </row>
        <row r="232">
          <cell r="C232" t="str">
            <v>01-P-15977/2014</v>
          </cell>
          <cell r="D232" t="str">
            <v>Acessibilidade e reforma de sanitários do bloco E e Q</v>
          </cell>
          <cell r="E232" t="str">
            <v>S</v>
          </cell>
          <cell r="F232">
            <v>1077499.5900000001</v>
          </cell>
          <cell r="G232" t="str">
            <v>NÂO</v>
          </cell>
          <cell r="H232" t="str">
            <v>Acessibilidade</v>
          </cell>
        </row>
        <row r="233">
          <cell r="C233" t="str">
            <v>01-P-26934/2011 e 01-P-17402/2016</v>
          </cell>
          <cell r="D233" t="str">
            <v>Acessibilidade IA</v>
          </cell>
          <cell r="E233" t="str">
            <v>N</v>
          </cell>
          <cell r="F233">
            <v>3147043.39</v>
          </cell>
          <cell r="G233" t="str">
            <v>SIM</v>
          </cell>
          <cell r="H233" t="str">
            <v>Acessibilidade</v>
          </cell>
        </row>
        <row r="234">
          <cell r="C234" t="str">
            <v>Of. CPO nº 057/2015 e 01-P-15146/2016</v>
          </cell>
          <cell r="D234" t="str">
            <v xml:space="preserve">Restauração da Fachadas, Acessibilidade e Acessos do IA </v>
          </cell>
          <cell r="E234" t="str">
            <v>S</v>
          </cell>
          <cell r="F234">
            <v>3147043.39</v>
          </cell>
          <cell r="G234" t="str">
            <v>NÂO</v>
          </cell>
          <cell r="H234" t="str">
            <v>Acessibilidade</v>
          </cell>
        </row>
        <row r="235">
          <cell r="C235" t="str">
            <v>01-P-15986/2014</v>
          </cell>
          <cell r="D235" t="str">
            <v>Obra do nucleo de acessibilidade do Bloco A e B da FEQ</v>
          </cell>
          <cell r="E235" t="str">
            <v>S</v>
          </cell>
          <cell r="F235">
            <v>672857.37</v>
          </cell>
          <cell r="G235" t="str">
            <v>NÂO</v>
          </cell>
          <cell r="H235" t="str">
            <v>Acessibilidade</v>
          </cell>
        </row>
        <row r="236">
          <cell r="C236" t="str">
            <v>01-P-15987/2014</v>
          </cell>
          <cell r="D236" t="str">
            <v>Obra do núcleo de acessibilidade e reforma de sanitários do bloco 7 do IEL</v>
          </cell>
          <cell r="E236" t="str">
            <v>S</v>
          </cell>
          <cell r="F236">
            <v>688629.9</v>
          </cell>
          <cell r="G236" t="str">
            <v>NÂO</v>
          </cell>
          <cell r="H236" t="str">
            <v>Acessibilidade</v>
          </cell>
        </row>
        <row r="237">
          <cell r="C237" t="str">
            <v>01-P-15971/2014</v>
          </cell>
          <cell r="D237" t="str">
            <v>Planejamento Núcleo de Acessibilidade e Reforma dos Sanitários do Predio da Biblioteca da FEF</v>
          </cell>
          <cell r="E237" t="str">
            <v>S</v>
          </cell>
          <cell r="F237">
            <v>1071322.3700000001</v>
          </cell>
          <cell r="G237" t="str">
            <v>NÂO</v>
          </cell>
          <cell r="H237" t="str">
            <v>Acessibilidade</v>
          </cell>
        </row>
        <row r="238">
          <cell r="C238" t="str">
            <v>01-P-00770/2013</v>
          </cell>
          <cell r="D238" t="str">
            <v>Acessibilidade Bloco H da FEEC (Projeto e Obra)</v>
          </cell>
          <cell r="E238" t="str">
            <v>S</v>
          </cell>
          <cell r="F238">
            <v>505332.85</v>
          </cell>
          <cell r="G238" t="str">
            <v>NÂO</v>
          </cell>
          <cell r="H238" t="str">
            <v>Acessibilidade</v>
          </cell>
        </row>
        <row r="239">
          <cell r="C239" t="str">
            <v>01-P-19118/2013 e 01-P-8031/2016</v>
          </cell>
          <cell r="D239" t="str">
            <v xml:space="preserve">Instalação do Elevador I - acessibilidade Prédio Hemocentro 1 </v>
          </cell>
          <cell r="E239" t="str">
            <v>S</v>
          </cell>
          <cell r="F239">
            <v>256366.25</v>
          </cell>
          <cell r="G239" t="str">
            <v>SIM</v>
          </cell>
          <cell r="H239" t="str">
            <v>Acessibilidade</v>
          </cell>
        </row>
        <row r="240">
          <cell r="C240" t="str">
            <v>22-P-02085/2017</v>
          </cell>
          <cell r="D240" t="str">
            <v>Mapoteca Deslizante</v>
          </cell>
          <cell r="E240">
            <v>0</v>
          </cell>
          <cell r="F240">
            <v>0</v>
          </cell>
          <cell r="G240" t="str">
            <v>NÂO</v>
          </cell>
          <cell r="H240" t="str">
            <v>Não é obra</v>
          </cell>
        </row>
        <row r="241">
          <cell r="C241" t="str">
            <v>22-P-04779/2017</v>
          </cell>
          <cell r="D241" t="str">
            <v>Aquisição de mobiliário para salas de aula de graduação do IG</v>
          </cell>
          <cell r="E241">
            <v>0</v>
          </cell>
          <cell r="F241">
            <v>0</v>
          </cell>
          <cell r="G241" t="str">
            <v>NÂO</v>
          </cell>
          <cell r="H241" t="str">
            <v>Não é obra</v>
          </cell>
        </row>
        <row r="242">
          <cell r="C242" t="str">
            <v>22-P-14304/2017</v>
          </cell>
          <cell r="D242" t="str">
            <v>Aquisição de projetores multimedia</v>
          </cell>
          <cell r="E242">
            <v>0</v>
          </cell>
          <cell r="F242">
            <v>0</v>
          </cell>
          <cell r="G242" t="str">
            <v>NÂO</v>
          </cell>
          <cell r="H242" t="str">
            <v>Não é obra</v>
          </cell>
        </row>
        <row r="243">
          <cell r="C243" t="str">
            <v>22-P-15017/2017</v>
          </cell>
          <cell r="D243" t="str">
            <v>Aquisição de lousas para sala de aulas</v>
          </cell>
          <cell r="E243">
            <v>0</v>
          </cell>
          <cell r="F243">
            <v>0</v>
          </cell>
          <cell r="G243" t="str">
            <v>NÂO</v>
          </cell>
          <cell r="H243" t="str">
            <v>Não é obra</v>
          </cell>
        </row>
        <row r="244">
          <cell r="C244" t="str">
            <v>01-P-17184/2016</v>
          </cell>
          <cell r="D244" t="str">
            <v>Aquisição de Mobiliário para escritório do IG</v>
          </cell>
          <cell r="E244">
            <v>0</v>
          </cell>
          <cell r="F244">
            <v>0</v>
          </cell>
          <cell r="G244" t="str">
            <v>NÂO</v>
          </cell>
          <cell r="H244" t="str">
            <v>Não é obra</v>
          </cell>
        </row>
        <row r="245">
          <cell r="C245" t="str">
            <v>01-P-7825/2017</v>
          </cell>
          <cell r="D245" t="str">
            <v xml:space="preserve">Perfuração de Poços Profundos na Área de Ampliação do Campus Barão Geraldo </v>
          </cell>
          <cell r="E245">
            <v>0</v>
          </cell>
          <cell r="F245">
            <v>0</v>
          </cell>
          <cell r="G245" t="str">
            <v>NÂO</v>
          </cell>
          <cell r="H245" t="str">
            <v>Planejamento Urbano</v>
          </cell>
        </row>
        <row r="246">
          <cell r="C246" t="str">
            <v>01-P-05144/2012</v>
          </cell>
          <cell r="D246" t="str">
            <v>2 Salas de Aula            (Total=280 m2)</v>
          </cell>
          <cell r="E246">
            <v>0</v>
          </cell>
          <cell r="F246">
            <v>0</v>
          </cell>
          <cell r="G246" t="str">
            <v>NÂO</v>
          </cell>
          <cell r="H246" t="str">
            <v>Obra nova</v>
          </cell>
        </row>
        <row r="247">
          <cell r="C247" t="str">
            <v>01-P-05144/2012</v>
          </cell>
          <cell r="D247" t="str">
            <v>2o Piso da Pós                     (Total = 410 m2)</v>
          </cell>
          <cell r="E247">
            <v>0</v>
          </cell>
          <cell r="F247">
            <v>0</v>
          </cell>
          <cell r="G247" t="str">
            <v>NÂO</v>
          </cell>
          <cell r="H247" t="str">
            <v>Obra nova</v>
          </cell>
        </row>
        <row r="248">
          <cell r="C248" t="str">
            <v>01-P-14853/2017</v>
          </cell>
          <cell r="D248" t="str">
            <v>Refacção do Sistema de Impermeabilização do Prédio Ceci Parcial</v>
          </cell>
          <cell r="E248">
            <v>0</v>
          </cell>
          <cell r="F248">
            <v>0</v>
          </cell>
          <cell r="G248" t="str">
            <v>NÂO</v>
          </cell>
          <cell r="H248" t="str">
            <v>Reforma</v>
          </cell>
        </row>
        <row r="249">
          <cell r="C249" t="str">
            <v>01-P-16377/2016</v>
          </cell>
          <cell r="D249" t="str">
            <v>Contratação de Empresa para Refacção do Sistema de Cobertura do RU</v>
          </cell>
          <cell r="E249">
            <v>0</v>
          </cell>
          <cell r="F249">
            <v>0</v>
          </cell>
          <cell r="G249" t="str">
            <v>NÂO</v>
          </cell>
          <cell r="H249" t="str">
            <v>Reforma</v>
          </cell>
        </row>
        <row r="250">
          <cell r="C250" t="str">
            <v>01-P-26286/2016</v>
          </cell>
          <cell r="D250" t="str">
            <v>Contratação Empresa para Fornecimento de Material e Mão de Obra para o Lançamento, Conectorização e Teste de Cabos Ópticos</v>
          </cell>
          <cell r="E250">
            <v>0</v>
          </cell>
          <cell r="F250">
            <v>0</v>
          </cell>
          <cell r="G250" t="str">
            <v>NÂO</v>
          </cell>
          <cell r="H250" t="str">
            <v>Reforma</v>
          </cell>
        </row>
        <row r="251">
          <cell r="C251" t="str">
            <v>Inexistente</v>
          </cell>
          <cell r="D251" t="str">
            <v>Antigo espaço da Mapoteca do IG - Instalação do Laboratório de Ensino da FCF</v>
          </cell>
          <cell r="E251">
            <v>0</v>
          </cell>
          <cell r="F251">
            <v>0</v>
          </cell>
          <cell r="G251" t="str">
            <v>NÂO</v>
          </cell>
          <cell r="H251" t="str">
            <v>Reforma</v>
          </cell>
        </row>
        <row r="252">
          <cell r="C252" t="str">
            <v>Inexistente</v>
          </cell>
          <cell r="D252" t="str">
            <v>Reforma do prédio para alocação dos Laboratórios da FCF</v>
          </cell>
          <cell r="E252">
            <v>0</v>
          </cell>
          <cell r="F252">
            <v>0</v>
          </cell>
          <cell r="G252" t="str">
            <v>NÂO</v>
          </cell>
          <cell r="H252" t="str">
            <v>Reforma</v>
          </cell>
        </row>
        <row r="253">
          <cell r="C253" t="str">
            <v>01-P-25736/2010</v>
          </cell>
          <cell r="D253" t="str">
            <v>Planejamento Infraestrutura e Urbanização Polo Pesquisa UNICAMP</v>
          </cell>
          <cell r="E253">
            <v>0</v>
          </cell>
          <cell r="F253">
            <v>0</v>
          </cell>
          <cell r="G253" t="str">
            <v>SIM</v>
          </cell>
          <cell r="H253" t="str">
            <v>Planejamento Urbano</v>
          </cell>
        </row>
        <row r="254">
          <cell r="C254" t="str">
            <v>Ofício MC 026/2017</v>
          </cell>
          <cell r="D254" t="str">
            <v>Reforma da praça do Museu de Ciências</v>
          </cell>
          <cell r="E254">
            <v>0</v>
          </cell>
          <cell r="F254">
            <v>0</v>
          </cell>
          <cell r="G254" t="str">
            <v>NÂO</v>
          </cell>
          <cell r="H254" t="str">
            <v>Reforma</v>
          </cell>
        </row>
        <row r="255">
          <cell r="C255" t="str">
            <v>01-P-16124/2016</v>
          </cell>
          <cell r="D255" t="str">
            <v>Construção de calçada na rua Pitágoras, entorno do IE</v>
          </cell>
          <cell r="E255">
            <v>0</v>
          </cell>
          <cell r="F255">
            <v>0</v>
          </cell>
          <cell r="G255" t="str">
            <v>NÂO</v>
          </cell>
          <cell r="H255" t="str">
            <v>Acessibilidade</v>
          </cell>
        </row>
        <row r="256">
          <cell r="C256" t="str">
            <v>01-P-21928/2014 e 01-P-20209/2008</v>
          </cell>
          <cell r="D256" t="str">
            <v>Contratação de empresa para construção de torre fornecimento e instalação de elevador no CBII</v>
          </cell>
          <cell r="E256">
            <v>468480</v>
          </cell>
          <cell r="F256" t="str">
            <v>PRG</v>
          </cell>
          <cell r="G256" t="str">
            <v>NÂO</v>
          </cell>
          <cell r="H256" t="str">
            <v>Reforma</v>
          </cell>
        </row>
        <row r="257">
          <cell r="C257" t="str">
            <v>20-P-15607/2017</v>
          </cell>
          <cell r="D257" t="str">
            <v>Aquisição de licenças VMWare para os equipamentos da expansão da Nuvem Unicamp</v>
          </cell>
          <cell r="E257">
            <v>1007438.51</v>
          </cell>
          <cell r="F257" t="str">
            <v>AEPLAN e CGU</v>
          </cell>
          <cell r="G257" t="str">
            <v>NÂO</v>
          </cell>
          <cell r="H257" t="str">
            <v>Não é obra</v>
          </cell>
        </row>
        <row r="258">
          <cell r="C258" t="str">
            <v>20-P-11336/2017</v>
          </cell>
          <cell r="D258" t="str">
            <v>Aquisição de Equipamentos para expansão da Nuvem Unicamp</v>
          </cell>
          <cell r="E258">
            <v>3502373.88</v>
          </cell>
          <cell r="F258" t="str">
            <v>AEPLAN e CGU</v>
          </cell>
          <cell r="G258" t="str">
            <v>NÂO</v>
          </cell>
          <cell r="H258" t="str">
            <v>Não é obra</v>
          </cell>
        </row>
        <row r="259">
          <cell r="C259" t="str">
            <v>Inexistente</v>
          </cell>
          <cell r="D259" t="str">
            <v xml:space="preserve">Licenciamento das portas de Switches Brocade 10G </v>
          </cell>
          <cell r="E259">
            <v>107680</v>
          </cell>
          <cell r="F259" t="str">
            <v>AEPLAN e CGU</v>
          </cell>
          <cell r="G259" t="str">
            <v>NÂO</v>
          </cell>
          <cell r="H259" t="str">
            <v>Não é obra</v>
          </cell>
        </row>
        <row r="260">
          <cell r="C260" t="str">
            <v>01-P-10148/2017 e 01-P-24967/2015</v>
          </cell>
          <cell r="D260" t="str">
            <v>Projeto de Recuperação do Tronco Coletor de Esgoto do IB e RU até a interligação ao emissário Sanasa</v>
          </cell>
          <cell r="E260">
            <v>1516800</v>
          </cell>
          <cell r="F260" t="str">
            <v>DEA</v>
          </cell>
          <cell r="G260" t="str">
            <v>NÂO</v>
          </cell>
          <cell r="H260" t="str">
            <v>Planejamento Urbano</v>
          </cell>
        </row>
        <row r="261">
          <cell r="C261" t="str">
            <v>28-P-16772/2017</v>
          </cell>
          <cell r="D261" t="str">
            <v>Serviço de Execução de Obras de Reparos na Rede de Esgoto da FEAGRI</v>
          </cell>
          <cell r="E261">
            <v>0</v>
          </cell>
          <cell r="F261">
            <v>0</v>
          </cell>
          <cell r="G261" t="str">
            <v>NÂO</v>
          </cell>
          <cell r="H261" t="str">
            <v>Reforma</v>
          </cell>
        </row>
        <row r="262">
          <cell r="C262" t="str">
            <v>01-P-16152/2017</v>
          </cell>
          <cell r="D262" t="str">
            <v>Contratação de Empresa para Reparos dos Alambrados em áreas de Divisa e Entorno das App's no Campus</v>
          </cell>
          <cell r="E262">
            <v>186716.66</v>
          </cell>
          <cell r="F262" t="str">
            <v>Unidade</v>
          </cell>
          <cell r="G262" t="str">
            <v>NÂO</v>
          </cell>
          <cell r="H262" t="str">
            <v>Planejamento Urbano</v>
          </cell>
        </row>
        <row r="263">
          <cell r="C263" t="str">
            <v>37-P-00892/2015 e 01-P-6157/2015</v>
          </cell>
          <cell r="D263" t="str">
            <v>Reforma de Sanitários FT</v>
          </cell>
          <cell r="E263">
            <v>0</v>
          </cell>
          <cell r="F263">
            <v>0</v>
          </cell>
          <cell r="G263" t="str">
            <v>NÂO</v>
          </cell>
          <cell r="H263" t="str">
            <v>Reforma</v>
          </cell>
        </row>
        <row r="264">
          <cell r="C264" t="str">
            <v>Memo. Dir. IQ nº 086/2017</v>
          </cell>
          <cell r="D264" t="str">
            <v>Combate a incêndio do Instituto de Química</v>
          </cell>
          <cell r="E264" t="str">
            <v>S</v>
          </cell>
          <cell r="F264">
            <v>870000</v>
          </cell>
          <cell r="G264" t="str">
            <v>NÂO</v>
          </cell>
          <cell r="H264" t="str">
            <v>Reforma</v>
          </cell>
        </row>
        <row r="265">
          <cell r="C265" t="str">
            <v>06-P-17011/2017</v>
          </cell>
          <cell r="D265" t="str">
            <v>Execução do projeto técnico de proteção contra incêndio para o campus principal da FOP</v>
          </cell>
          <cell r="E265" t="str">
            <v>S</v>
          </cell>
          <cell r="F265">
            <v>870000</v>
          </cell>
          <cell r="G265" t="str">
            <v>NÂO</v>
          </cell>
          <cell r="H265" t="str">
            <v>Reforma</v>
          </cell>
        </row>
        <row r="266">
          <cell r="C266" t="str">
            <v>01-P-16824/2012</v>
          </cell>
          <cell r="D266" t="str">
            <v>Planejamento Reforma do Estudio do GGTE</v>
          </cell>
          <cell r="E266">
            <v>468480</v>
          </cell>
          <cell r="F266" t="str">
            <v>PRG</v>
          </cell>
          <cell r="G266" t="str">
            <v>NÂO</v>
          </cell>
          <cell r="H266" t="str">
            <v>Reforma</v>
          </cell>
        </row>
        <row r="267">
          <cell r="C267" t="str">
            <v>01-P-13592/2017</v>
          </cell>
          <cell r="D267" t="str">
            <v>Contratação de empresa de pintura externa do prédio da Secretaria de Segurança Universitária</v>
          </cell>
          <cell r="E267">
            <v>0</v>
          </cell>
          <cell r="F267">
            <v>0</v>
          </cell>
          <cell r="G267" t="str">
            <v>NÂO</v>
          </cell>
          <cell r="H267" t="str">
            <v>Reforma</v>
          </cell>
        </row>
        <row r="268">
          <cell r="C268" t="str">
            <v>01-P-32061/2015</v>
          </cell>
          <cell r="D268" t="str">
            <v>Planejamento prédio de Laboratórios de P&amp;D - Convênio FINEP</v>
          </cell>
          <cell r="E268">
            <v>0</v>
          </cell>
          <cell r="G268" t="str">
            <v>NÂO</v>
          </cell>
          <cell r="H268" t="str">
            <v>Obra nova</v>
          </cell>
        </row>
        <row r="269">
          <cell r="C269" t="str">
            <v>01-P-5426/2018</v>
          </cell>
          <cell r="D269" t="str">
            <v>Contratação de empresa para conclusão da obra do prédio de Biocombustíveis - LIB referente processo 01P-18394/2007</v>
          </cell>
          <cell r="E269">
            <v>0</v>
          </cell>
          <cell r="G269" t="str">
            <v>SIM</v>
          </cell>
          <cell r="H269" t="str">
            <v>Remanescente</v>
          </cell>
        </row>
        <row r="270">
          <cell r="C270" t="str">
            <v>01-P-7667/2016</v>
          </cell>
          <cell r="D270" t="str">
            <v>Planejamento núcleo de acessibilidade da FEC/RTV</v>
          </cell>
          <cell r="E270">
            <v>0</v>
          </cell>
          <cell r="G270" t="str">
            <v>NÂO</v>
          </cell>
          <cell r="H270" t="str">
            <v>Acessibilidade</v>
          </cell>
        </row>
        <row r="271">
          <cell r="C271" t="str">
            <v>01-P-6196/2018</v>
          </cell>
          <cell r="D271" t="str">
            <v>Contratação de empresa para desenvolvimento de projetos retrofit das redes de coleta, afastamento de efluentes e galerias águas pluviais - IB referente processo 01P24967/20105</v>
          </cell>
          <cell r="E271">
            <v>0</v>
          </cell>
          <cell r="G271" t="str">
            <v>NÂO</v>
          </cell>
          <cell r="H271" t="str">
            <v>Planejamento Urbano</v>
          </cell>
        </row>
        <row r="272">
          <cell r="C272" t="str">
            <v>01-P-2933/2018</v>
          </cell>
          <cell r="D272" t="str">
            <v>Contratação de serviço de Infraestrutura/cabeamento para o prédio - LIB-FINEP</v>
          </cell>
          <cell r="E272">
            <v>0</v>
          </cell>
          <cell r="G272" t="str">
            <v>NÂO</v>
          </cell>
          <cell r="H272" t="str">
            <v>Remanescente</v>
          </cell>
        </row>
        <row r="273">
          <cell r="C273" t="str">
            <v>01-P-9992/2017</v>
          </cell>
          <cell r="D273" t="str">
            <v>Projeto de aumento de demanda de efluentes da Sobrapar em Tronco Coletor de Esgoto da UNICAMP</v>
          </cell>
          <cell r="E273">
            <v>0</v>
          </cell>
          <cell r="G273" t="str">
            <v>NÂO</v>
          </cell>
          <cell r="H273" t="str">
            <v>Planejamento Urbano</v>
          </cell>
        </row>
        <row r="274">
          <cell r="C274" t="str">
            <v>01-P-0658/2015</v>
          </cell>
          <cell r="D274" t="str">
            <v>Recuperação da sub adutora principal de abastecimento de água da UNICAMP</v>
          </cell>
          <cell r="E274">
            <v>0</v>
          </cell>
          <cell r="G274" t="str">
            <v>SIM</v>
          </cell>
          <cell r="H274" t="str">
            <v>Planejamento Urbano</v>
          </cell>
        </row>
        <row r="275">
          <cell r="C275" t="str">
            <v>01-P-10150/2017</v>
          </cell>
          <cell r="D275" t="str">
            <v>Projeto Retrofit (elétrico, hidraulico e impermeabilização) da casa de bombas do reservatório teatro de arena</v>
          </cell>
          <cell r="E275">
            <v>0</v>
          </cell>
          <cell r="G275" t="str">
            <v>NÂO</v>
          </cell>
          <cell r="H275" t="str">
            <v>Planejamento Urbano</v>
          </cell>
        </row>
        <row r="276">
          <cell r="C276" t="str">
            <v>01-P-9993/2017</v>
          </cell>
          <cell r="D276" t="str">
            <v>Projeto para a elaboração de rede de distribuição de água potável e incêndio do reservatório da triagem para os prédios da FCM 9 a 13</v>
          </cell>
          <cell r="E276">
            <v>0</v>
          </cell>
          <cell r="G276" t="str">
            <v>NÂO</v>
          </cell>
          <cell r="H276" t="str">
            <v>Planejamento Urbano</v>
          </cell>
        </row>
        <row r="277">
          <cell r="C277" t="str">
            <v>01-P-15132/2012</v>
          </cell>
          <cell r="D277" t="str">
            <v>Ampliação área médica - Entrada de água Sanasa</v>
          </cell>
          <cell r="E277">
            <v>0</v>
          </cell>
          <cell r="G277" t="str">
            <v>NÂO</v>
          </cell>
          <cell r="H277" t="str">
            <v>Planejamento Urbano</v>
          </cell>
        </row>
        <row r="278">
          <cell r="C278" t="str">
            <v>Inexistente</v>
          </cell>
          <cell r="D278" t="str">
            <v>Prédio Diretoria</v>
          </cell>
          <cell r="E278" t="str">
            <v>Acessibilidade</v>
          </cell>
          <cell r="F278">
            <v>1553417.4365000001</v>
          </cell>
          <cell r="G278" t="str">
            <v>AEPLAN</v>
          </cell>
          <cell r="H278" t="str">
            <v>Acessibilidade</v>
          </cell>
        </row>
        <row r="279">
          <cell r="C279" t="str">
            <v>Inexistente</v>
          </cell>
          <cell r="D279" t="str">
            <v>Nucleo Acessibilidade - Predio Pos/Graf/Xerox - Pinotinho</v>
          </cell>
          <cell r="E279" t="str">
            <v>S</v>
          </cell>
          <cell r="F279">
            <v>0</v>
          </cell>
          <cell r="G279" t="str">
            <v>NÂO</v>
          </cell>
          <cell r="H279" t="str">
            <v>Acessibilidade</v>
          </cell>
        </row>
        <row r="280">
          <cell r="C280" t="str">
            <v>Inexistente</v>
          </cell>
          <cell r="D280" t="str">
            <v>Nucleo Acessibilidade - Predio Pos - Pinotinho</v>
          </cell>
          <cell r="E280" t="str">
            <v>N</v>
          </cell>
          <cell r="F280">
            <v>0</v>
          </cell>
          <cell r="G280" t="str">
            <v>NÂO</v>
          </cell>
          <cell r="H280" t="str">
            <v>Acessibilidade</v>
          </cell>
        </row>
        <row r="281">
          <cell r="C281" t="str">
            <v>Inexistente</v>
          </cell>
          <cell r="D281" t="str">
            <v>Nucleo de Acessibilidade Bloco E1</v>
          </cell>
          <cell r="E281" t="str">
            <v>S</v>
          </cell>
          <cell r="F281">
            <v>0</v>
          </cell>
          <cell r="G281" t="str">
            <v>NÂO</v>
          </cell>
          <cell r="H281" t="str">
            <v>Acessibilidade</v>
          </cell>
        </row>
        <row r="282">
          <cell r="C282" t="str">
            <v>Inexistente</v>
          </cell>
          <cell r="D282" t="str">
            <v>Nucleo de Acessibilidade Bloco E2</v>
          </cell>
          <cell r="E282" t="str">
            <v>S</v>
          </cell>
          <cell r="F282">
            <v>0</v>
          </cell>
          <cell r="G282" t="str">
            <v>NÂO</v>
          </cell>
          <cell r="H282" t="str">
            <v>Acessibilidade</v>
          </cell>
        </row>
        <row r="283">
          <cell r="C283" t="str">
            <v>Inexistente</v>
          </cell>
          <cell r="D283" t="str">
            <v>Nucleo de Acessibilidade Bloco M</v>
          </cell>
          <cell r="E283" t="str">
            <v>S</v>
          </cell>
          <cell r="F283">
            <v>0</v>
          </cell>
          <cell r="G283" t="str">
            <v>NÂO</v>
          </cell>
          <cell r="H283" t="str">
            <v>Acessibilidade</v>
          </cell>
        </row>
        <row r="284">
          <cell r="C284" t="str">
            <v>Inexistente</v>
          </cell>
          <cell r="D284" t="str">
            <v>Nucleo de Acessibilidade Bloco N</v>
          </cell>
          <cell r="E284" t="str">
            <v>N</v>
          </cell>
          <cell r="F284">
            <v>0</v>
          </cell>
          <cell r="G284" t="str">
            <v>NÂO</v>
          </cell>
          <cell r="H284" t="str">
            <v>Acessibilidade</v>
          </cell>
        </row>
        <row r="285">
          <cell r="C285" t="str">
            <v>Inexistente</v>
          </cell>
          <cell r="D285" t="str">
            <v>Núcleo Acessibilidade CLE e SAE</v>
          </cell>
          <cell r="E285">
            <v>0</v>
          </cell>
          <cell r="G285" t="str">
            <v>NÂO</v>
          </cell>
          <cell r="H285" t="str">
            <v>Acessibilidade</v>
          </cell>
        </row>
        <row r="286">
          <cell r="C286" t="str">
            <v>01-P-3942/2013 01-P-25727/2016</v>
          </cell>
          <cell r="D286" t="str">
            <v>Núcleo Acessibilidade DEA2 - FEA</v>
          </cell>
          <cell r="E286" t="str">
            <v>S</v>
          </cell>
          <cell r="F286">
            <v>0</v>
          </cell>
          <cell r="G286" t="str">
            <v>NÂO</v>
          </cell>
          <cell r="H286" t="str">
            <v>Reforma</v>
          </cell>
        </row>
        <row r="287">
          <cell r="C287" t="str">
            <v>01-P-3942/2013 01-P-25717/2016</v>
          </cell>
          <cell r="D287" t="str">
            <v>Núcleo Acessibilidade Prédio Administração FEA</v>
          </cell>
          <cell r="E287" t="str">
            <v>S</v>
          </cell>
          <cell r="F287">
            <v>0</v>
          </cell>
          <cell r="G287">
            <v>0</v>
          </cell>
          <cell r="H287" t="str">
            <v>Acessibilidade</v>
          </cell>
        </row>
        <row r="288">
          <cell r="C288" t="str">
            <v>01-P-13136/2016</v>
          </cell>
          <cell r="D288" t="str">
            <v>Acessibilidade CPO e Incamp</v>
          </cell>
          <cell r="E288" t="str">
            <v>S</v>
          </cell>
          <cell r="F288">
            <v>0</v>
          </cell>
          <cell r="G288" t="str">
            <v>NÂO</v>
          </cell>
          <cell r="H288" t="str">
            <v>Acessibilidade</v>
          </cell>
        </row>
        <row r="289">
          <cell r="C289" t="str">
            <v>Inexistente</v>
          </cell>
          <cell r="D289" t="str">
            <v>Obra do núcleo de acessibilidade do prédio salas de aula da FEAGRI</v>
          </cell>
          <cell r="E289" t="str">
            <v>S</v>
          </cell>
          <cell r="F289">
            <v>0</v>
          </cell>
          <cell r="G289" t="str">
            <v>NÂO</v>
          </cell>
          <cell r="H289" t="str">
            <v>Acessibilidade</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row r="395">
          <cell r="E395">
            <v>0</v>
          </cell>
        </row>
        <row r="396">
          <cell r="E396">
            <v>0</v>
          </cell>
        </row>
        <row r="397">
          <cell r="E397">
            <v>0</v>
          </cell>
        </row>
        <row r="398">
          <cell r="E398">
            <v>0</v>
          </cell>
        </row>
        <row r="399">
          <cell r="E399">
            <v>0</v>
          </cell>
        </row>
        <row r="400">
          <cell r="E400">
            <v>0</v>
          </cell>
        </row>
        <row r="401">
          <cell r="E401">
            <v>0</v>
          </cell>
        </row>
        <row r="402">
          <cell r="E402">
            <v>0</v>
          </cell>
        </row>
        <row r="403">
          <cell r="E403">
            <v>0</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0</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4">
          <cell r="E454">
            <v>0</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0</v>
          </cell>
        </row>
        <row r="568">
          <cell r="E568">
            <v>0</v>
          </cell>
        </row>
        <row r="569">
          <cell r="E569">
            <v>0</v>
          </cell>
        </row>
        <row r="570">
          <cell r="E570">
            <v>0</v>
          </cell>
        </row>
        <row r="571">
          <cell r="E571">
            <v>0</v>
          </cell>
        </row>
        <row r="572">
          <cell r="E572">
            <v>0</v>
          </cell>
        </row>
        <row r="573">
          <cell r="E573">
            <v>0</v>
          </cell>
        </row>
        <row r="574">
          <cell r="E574">
            <v>0</v>
          </cell>
        </row>
        <row r="575">
          <cell r="E575">
            <v>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0</v>
          </cell>
        </row>
        <row r="595">
          <cell r="E595">
            <v>0</v>
          </cell>
        </row>
        <row r="596">
          <cell r="E596">
            <v>0</v>
          </cell>
        </row>
        <row r="597">
          <cell r="E597">
            <v>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0</v>
          </cell>
        </row>
        <row r="613">
          <cell r="E613">
            <v>0</v>
          </cell>
        </row>
        <row r="614">
          <cell r="E614">
            <v>0</v>
          </cell>
        </row>
        <row r="615">
          <cell r="E615">
            <v>0</v>
          </cell>
        </row>
        <row r="616">
          <cell r="E616">
            <v>0</v>
          </cell>
        </row>
        <row r="617">
          <cell r="E617">
            <v>0</v>
          </cell>
        </row>
        <row r="618">
          <cell r="E618">
            <v>0</v>
          </cell>
        </row>
        <row r="619">
          <cell r="E619">
            <v>0</v>
          </cell>
        </row>
        <row r="620">
          <cell r="E620">
            <v>0</v>
          </cell>
        </row>
        <row r="621">
          <cell r="E621">
            <v>0</v>
          </cell>
        </row>
        <row r="622">
          <cell r="E622">
            <v>0</v>
          </cell>
        </row>
        <row r="623">
          <cell r="E623">
            <v>0</v>
          </cell>
        </row>
        <row r="624">
          <cell r="E624">
            <v>0</v>
          </cell>
        </row>
        <row r="625">
          <cell r="E625">
            <v>0</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0</v>
          </cell>
        </row>
        <row r="636">
          <cell r="E636">
            <v>0</v>
          </cell>
        </row>
        <row r="637">
          <cell r="E637">
            <v>0</v>
          </cell>
        </row>
        <row r="638">
          <cell r="E638">
            <v>0</v>
          </cell>
        </row>
        <row r="639">
          <cell r="E639">
            <v>0</v>
          </cell>
        </row>
        <row r="640">
          <cell r="E640">
            <v>0</v>
          </cell>
        </row>
        <row r="641">
          <cell r="E641">
            <v>0</v>
          </cell>
        </row>
        <row r="642">
          <cell r="E642">
            <v>0</v>
          </cell>
        </row>
        <row r="643">
          <cell r="E643">
            <v>0</v>
          </cell>
        </row>
        <row r="644">
          <cell r="E644">
            <v>0</v>
          </cell>
        </row>
        <row r="645">
          <cell r="E645">
            <v>0</v>
          </cell>
        </row>
        <row r="646">
          <cell r="E646">
            <v>0</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0</v>
          </cell>
        </row>
        <row r="659">
          <cell r="E659">
            <v>0</v>
          </cell>
        </row>
        <row r="660">
          <cell r="E660">
            <v>0</v>
          </cell>
        </row>
        <row r="661">
          <cell r="E661">
            <v>0</v>
          </cell>
        </row>
        <row r="662">
          <cell r="E662">
            <v>0</v>
          </cell>
        </row>
        <row r="663">
          <cell r="E663">
            <v>0</v>
          </cell>
        </row>
        <row r="664">
          <cell r="E664">
            <v>0</v>
          </cell>
        </row>
        <row r="665">
          <cell r="E665">
            <v>0</v>
          </cell>
        </row>
        <row r="666">
          <cell r="E666">
            <v>0</v>
          </cell>
        </row>
        <row r="667">
          <cell r="E667">
            <v>0</v>
          </cell>
        </row>
        <row r="668">
          <cell r="E668">
            <v>0</v>
          </cell>
        </row>
        <row r="669">
          <cell r="E669">
            <v>0</v>
          </cell>
        </row>
        <row r="670">
          <cell r="E670">
            <v>0</v>
          </cell>
        </row>
        <row r="671">
          <cell r="E671">
            <v>0</v>
          </cell>
        </row>
        <row r="672">
          <cell r="E672">
            <v>0</v>
          </cell>
        </row>
        <row r="673">
          <cell r="E673">
            <v>0</v>
          </cell>
        </row>
        <row r="674">
          <cell r="E674">
            <v>0</v>
          </cell>
        </row>
        <row r="675">
          <cell r="E675">
            <v>0</v>
          </cell>
        </row>
        <row r="676">
          <cell r="E676">
            <v>0</v>
          </cell>
        </row>
        <row r="677">
          <cell r="E677">
            <v>0</v>
          </cell>
        </row>
        <row r="678">
          <cell r="E678">
            <v>0</v>
          </cell>
        </row>
        <row r="679">
          <cell r="E679">
            <v>0</v>
          </cell>
        </row>
        <row r="680">
          <cell r="E680">
            <v>0</v>
          </cell>
        </row>
        <row r="681">
          <cell r="E681">
            <v>0</v>
          </cell>
        </row>
        <row r="682">
          <cell r="E682">
            <v>0</v>
          </cell>
        </row>
        <row r="683">
          <cell r="E683">
            <v>0</v>
          </cell>
        </row>
        <row r="684">
          <cell r="E684">
            <v>0</v>
          </cell>
        </row>
        <row r="685">
          <cell r="E685">
            <v>0</v>
          </cell>
        </row>
        <row r="686">
          <cell r="E686">
            <v>0</v>
          </cell>
        </row>
        <row r="687">
          <cell r="E687">
            <v>0</v>
          </cell>
        </row>
        <row r="688">
          <cell r="E688">
            <v>0</v>
          </cell>
        </row>
        <row r="689">
          <cell r="E689">
            <v>0</v>
          </cell>
        </row>
        <row r="690">
          <cell r="E690">
            <v>0</v>
          </cell>
        </row>
        <row r="691">
          <cell r="E691">
            <v>0</v>
          </cell>
        </row>
        <row r="692">
          <cell r="E692">
            <v>0</v>
          </cell>
        </row>
        <row r="693">
          <cell r="E693">
            <v>0</v>
          </cell>
        </row>
        <row r="694">
          <cell r="E694">
            <v>0</v>
          </cell>
        </row>
        <row r="695">
          <cell r="E695">
            <v>0</v>
          </cell>
        </row>
        <row r="696">
          <cell r="E696">
            <v>0</v>
          </cell>
        </row>
        <row r="697">
          <cell r="E697">
            <v>0</v>
          </cell>
        </row>
        <row r="698">
          <cell r="E698">
            <v>0</v>
          </cell>
        </row>
        <row r="699">
          <cell r="E699">
            <v>0</v>
          </cell>
        </row>
        <row r="700">
          <cell r="E700">
            <v>0</v>
          </cell>
        </row>
        <row r="701">
          <cell r="E701">
            <v>0</v>
          </cell>
        </row>
        <row r="702">
          <cell r="E702">
            <v>0</v>
          </cell>
        </row>
        <row r="703">
          <cell r="E703">
            <v>0</v>
          </cell>
        </row>
        <row r="704">
          <cell r="E704">
            <v>0</v>
          </cell>
        </row>
        <row r="705">
          <cell r="E705">
            <v>0</v>
          </cell>
        </row>
        <row r="706">
          <cell r="E706">
            <v>0</v>
          </cell>
        </row>
        <row r="707">
          <cell r="E707">
            <v>0</v>
          </cell>
        </row>
        <row r="708">
          <cell r="E708">
            <v>0</v>
          </cell>
        </row>
        <row r="709">
          <cell r="E709">
            <v>0</v>
          </cell>
        </row>
        <row r="710">
          <cell r="E710">
            <v>0</v>
          </cell>
        </row>
        <row r="711">
          <cell r="E711">
            <v>0</v>
          </cell>
        </row>
        <row r="712">
          <cell r="E712">
            <v>0</v>
          </cell>
        </row>
        <row r="713">
          <cell r="E713">
            <v>0</v>
          </cell>
        </row>
        <row r="714">
          <cell r="E714">
            <v>0</v>
          </cell>
        </row>
        <row r="715">
          <cell r="E715">
            <v>0</v>
          </cell>
        </row>
        <row r="716">
          <cell r="E716">
            <v>0</v>
          </cell>
        </row>
        <row r="717">
          <cell r="E717">
            <v>0</v>
          </cell>
        </row>
        <row r="718">
          <cell r="E718">
            <v>0</v>
          </cell>
        </row>
        <row r="719">
          <cell r="E719">
            <v>0</v>
          </cell>
        </row>
        <row r="720">
          <cell r="E720">
            <v>0</v>
          </cell>
        </row>
        <row r="721">
          <cell r="E721">
            <v>0</v>
          </cell>
        </row>
        <row r="722">
          <cell r="E722">
            <v>0</v>
          </cell>
        </row>
        <row r="723">
          <cell r="E723">
            <v>0</v>
          </cell>
        </row>
        <row r="724">
          <cell r="E724">
            <v>0</v>
          </cell>
        </row>
        <row r="725">
          <cell r="E725">
            <v>0</v>
          </cell>
        </row>
        <row r="726">
          <cell r="E726">
            <v>0</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8">
          <cell r="E768">
            <v>0</v>
          </cell>
        </row>
        <row r="769">
          <cell r="E769">
            <v>0</v>
          </cell>
        </row>
        <row r="770">
          <cell r="E770">
            <v>0</v>
          </cell>
        </row>
        <row r="771">
          <cell r="E771">
            <v>0</v>
          </cell>
        </row>
        <row r="772">
          <cell r="E772">
            <v>0</v>
          </cell>
        </row>
        <row r="773">
          <cell r="E773">
            <v>0</v>
          </cell>
        </row>
        <row r="774">
          <cell r="E774">
            <v>0</v>
          </cell>
        </row>
        <row r="775">
          <cell r="E775">
            <v>0</v>
          </cell>
        </row>
        <row r="776">
          <cell r="E776">
            <v>0</v>
          </cell>
        </row>
        <row r="777">
          <cell r="E777">
            <v>0</v>
          </cell>
        </row>
        <row r="778">
          <cell r="E778">
            <v>0</v>
          </cell>
        </row>
        <row r="779">
          <cell r="E779">
            <v>0</v>
          </cell>
        </row>
        <row r="780">
          <cell r="E780">
            <v>0</v>
          </cell>
        </row>
        <row r="781">
          <cell r="E781">
            <v>0</v>
          </cell>
        </row>
        <row r="782">
          <cell r="E782">
            <v>0</v>
          </cell>
        </row>
        <row r="783">
          <cell r="E783">
            <v>0</v>
          </cell>
        </row>
        <row r="784">
          <cell r="E784">
            <v>0</v>
          </cell>
        </row>
        <row r="785">
          <cell r="E785">
            <v>0</v>
          </cell>
        </row>
        <row r="786">
          <cell r="E786">
            <v>0</v>
          </cell>
        </row>
        <row r="787">
          <cell r="E787">
            <v>0</v>
          </cell>
        </row>
        <row r="788">
          <cell r="E788">
            <v>0</v>
          </cell>
        </row>
        <row r="789">
          <cell r="E789">
            <v>0</v>
          </cell>
        </row>
        <row r="790">
          <cell r="E790">
            <v>0</v>
          </cell>
        </row>
        <row r="791">
          <cell r="E791">
            <v>0</v>
          </cell>
        </row>
        <row r="792">
          <cell r="E792">
            <v>0</v>
          </cell>
        </row>
        <row r="793">
          <cell r="E793">
            <v>0</v>
          </cell>
        </row>
        <row r="794">
          <cell r="E794">
            <v>0</v>
          </cell>
        </row>
        <row r="795">
          <cell r="E795">
            <v>0</v>
          </cell>
        </row>
        <row r="796">
          <cell r="E796">
            <v>0</v>
          </cell>
        </row>
        <row r="797">
          <cell r="E797">
            <v>0</v>
          </cell>
        </row>
        <row r="798">
          <cell r="E798">
            <v>0</v>
          </cell>
        </row>
        <row r="799">
          <cell r="E799">
            <v>0</v>
          </cell>
        </row>
        <row r="800">
          <cell r="E800">
            <v>0</v>
          </cell>
        </row>
        <row r="801">
          <cell r="E801">
            <v>0</v>
          </cell>
        </row>
        <row r="802">
          <cell r="E802">
            <v>0</v>
          </cell>
        </row>
        <row r="803">
          <cell r="E803">
            <v>0</v>
          </cell>
        </row>
        <row r="804">
          <cell r="E804">
            <v>0</v>
          </cell>
        </row>
        <row r="805">
          <cell r="E805">
            <v>0</v>
          </cell>
        </row>
        <row r="806">
          <cell r="E806">
            <v>0</v>
          </cell>
        </row>
        <row r="807">
          <cell r="E807">
            <v>0</v>
          </cell>
        </row>
        <row r="808">
          <cell r="E808">
            <v>0</v>
          </cell>
        </row>
        <row r="809">
          <cell r="E809">
            <v>0</v>
          </cell>
        </row>
        <row r="810">
          <cell r="E810">
            <v>0</v>
          </cell>
        </row>
        <row r="811">
          <cell r="E811">
            <v>0</v>
          </cell>
        </row>
        <row r="812">
          <cell r="E812">
            <v>0</v>
          </cell>
        </row>
        <row r="813">
          <cell r="E813">
            <v>0</v>
          </cell>
        </row>
        <row r="814">
          <cell r="E814">
            <v>0</v>
          </cell>
        </row>
        <row r="815">
          <cell r="E815">
            <v>0</v>
          </cell>
        </row>
        <row r="816">
          <cell r="E816">
            <v>0</v>
          </cell>
        </row>
        <row r="817">
          <cell r="E817">
            <v>0</v>
          </cell>
        </row>
        <row r="818">
          <cell r="E818">
            <v>0</v>
          </cell>
        </row>
        <row r="819">
          <cell r="E819">
            <v>0</v>
          </cell>
        </row>
        <row r="820">
          <cell r="E820">
            <v>0</v>
          </cell>
        </row>
        <row r="821">
          <cell r="E821">
            <v>0</v>
          </cell>
        </row>
        <row r="822">
          <cell r="E822">
            <v>0</v>
          </cell>
        </row>
        <row r="823">
          <cell r="E823">
            <v>0</v>
          </cell>
        </row>
        <row r="824">
          <cell r="E824">
            <v>0</v>
          </cell>
        </row>
        <row r="825">
          <cell r="E825">
            <v>0</v>
          </cell>
        </row>
        <row r="826">
          <cell r="E826">
            <v>0</v>
          </cell>
        </row>
        <row r="827">
          <cell r="E827">
            <v>0</v>
          </cell>
        </row>
        <row r="828">
          <cell r="E828">
            <v>0</v>
          </cell>
        </row>
        <row r="829">
          <cell r="E829">
            <v>0</v>
          </cell>
        </row>
        <row r="830">
          <cell r="E830">
            <v>0</v>
          </cell>
        </row>
        <row r="831">
          <cell r="E831">
            <v>0</v>
          </cell>
        </row>
        <row r="832">
          <cell r="E832">
            <v>0</v>
          </cell>
        </row>
        <row r="833">
          <cell r="E833">
            <v>0</v>
          </cell>
        </row>
        <row r="834">
          <cell r="E834">
            <v>0</v>
          </cell>
        </row>
        <row r="835">
          <cell r="E835">
            <v>0</v>
          </cell>
        </row>
        <row r="836">
          <cell r="E836">
            <v>0</v>
          </cell>
        </row>
        <row r="837">
          <cell r="E837">
            <v>0</v>
          </cell>
        </row>
        <row r="838">
          <cell r="E838">
            <v>0</v>
          </cell>
        </row>
        <row r="839">
          <cell r="E839">
            <v>0</v>
          </cell>
        </row>
        <row r="840">
          <cell r="E840">
            <v>0</v>
          </cell>
        </row>
        <row r="841">
          <cell r="E841">
            <v>0</v>
          </cell>
        </row>
        <row r="842">
          <cell r="E842">
            <v>0</v>
          </cell>
        </row>
        <row r="843">
          <cell r="E843">
            <v>0</v>
          </cell>
        </row>
        <row r="844">
          <cell r="E844">
            <v>0</v>
          </cell>
        </row>
        <row r="845">
          <cell r="E845">
            <v>0</v>
          </cell>
        </row>
        <row r="846">
          <cell r="E846">
            <v>0</v>
          </cell>
        </row>
        <row r="847">
          <cell r="E847">
            <v>0</v>
          </cell>
        </row>
        <row r="848">
          <cell r="E848">
            <v>0</v>
          </cell>
        </row>
        <row r="849">
          <cell r="E849">
            <v>0</v>
          </cell>
        </row>
        <row r="850">
          <cell r="E850">
            <v>0</v>
          </cell>
        </row>
        <row r="851">
          <cell r="E851">
            <v>0</v>
          </cell>
        </row>
        <row r="852">
          <cell r="E852">
            <v>0</v>
          </cell>
        </row>
        <row r="853">
          <cell r="E853">
            <v>0</v>
          </cell>
        </row>
        <row r="854">
          <cell r="E854">
            <v>0</v>
          </cell>
        </row>
        <row r="855">
          <cell r="E855">
            <v>0</v>
          </cell>
        </row>
        <row r="856">
          <cell r="E856">
            <v>0</v>
          </cell>
        </row>
        <row r="857">
          <cell r="E857">
            <v>0</v>
          </cell>
        </row>
        <row r="858">
          <cell r="E858">
            <v>0</v>
          </cell>
        </row>
        <row r="859">
          <cell r="E859">
            <v>0</v>
          </cell>
        </row>
        <row r="860">
          <cell r="E860">
            <v>0</v>
          </cell>
        </row>
        <row r="861">
          <cell r="E861">
            <v>0</v>
          </cell>
        </row>
        <row r="862">
          <cell r="E862">
            <v>0</v>
          </cell>
        </row>
        <row r="863">
          <cell r="E863">
            <v>0</v>
          </cell>
        </row>
        <row r="864">
          <cell r="E864">
            <v>0</v>
          </cell>
        </row>
        <row r="865">
          <cell r="E865">
            <v>0</v>
          </cell>
        </row>
        <row r="866">
          <cell r="E866">
            <v>0</v>
          </cell>
        </row>
        <row r="867">
          <cell r="E867">
            <v>0</v>
          </cell>
        </row>
        <row r="868">
          <cell r="E868">
            <v>0</v>
          </cell>
        </row>
        <row r="869">
          <cell r="E869">
            <v>0</v>
          </cell>
        </row>
        <row r="870">
          <cell r="E870">
            <v>0</v>
          </cell>
        </row>
        <row r="871">
          <cell r="E871">
            <v>0</v>
          </cell>
        </row>
        <row r="872">
          <cell r="E872">
            <v>0</v>
          </cell>
        </row>
        <row r="873">
          <cell r="E873">
            <v>0</v>
          </cell>
        </row>
        <row r="874">
          <cell r="E874">
            <v>0</v>
          </cell>
        </row>
        <row r="875">
          <cell r="E875">
            <v>0</v>
          </cell>
        </row>
        <row r="876">
          <cell r="E876">
            <v>0</v>
          </cell>
        </row>
        <row r="877">
          <cell r="E877">
            <v>0</v>
          </cell>
        </row>
        <row r="878">
          <cell r="E878">
            <v>0</v>
          </cell>
        </row>
        <row r="879">
          <cell r="E879">
            <v>0</v>
          </cell>
        </row>
        <row r="880">
          <cell r="E880">
            <v>0</v>
          </cell>
        </row>
        <row r="881">
          <cell r="E881">
            <v>0</v>
          </cell>
        </row>
        <row r="882">
          <cell r="E882">
            <v>0</v>
          </cell>
        </row>
        <row r="883">
          <cell r="E883">
            <v>0</v>
          </cell>
        </row>
        <row r="884">
          <cell r="E884">
            <v>0</v>
          </cell>
        </row>
        <row r="885">
          <cell r="E885">
            <v>0</v>
          </cell>
        </row>
        <row r="886">
          <cell r="E886">
            <v>0</v>
          </cell>
        </row>
        <row r="887">
          <cell r="E887">
            <v>0</v>
          </cell>
        </row>
        <row r="888">
          <cell r="E888">
            <v>0</v>
          </cell>
        </row>
        <row r="889">
          <cell r="E889">
            <v>0</v>
          </cell>
        </row>
        <row r="890">
          <cell r="E890">
            <v>0</v>
          </cell>
        </row>
        <row r="891">
          <cell r="E891">
            <v>0</v>
          </cell>
        </row>
        <row r="892">
          <cell r="E892">
            <v>0</v>
          </cell>
        </row>
        <row r="893">
          <cell r="E893">
            <v>0</v>
          </cell>
        </row>
        <row r="894">
          <cell r="E894">
            <v>0</v>
          </cell>
        </row>
        <row r="895">
          <cell r="E895">
            <v>0</v>
          </cell>
        </row>
        <row r="896">
          <cell r="E896">
            <v>0</v>
          </cell>
        </row>
        <row r="897">
          <cell r="E897">
            <v>0</v>
          </cell>
        </row>
        <row r="898">
          <cell r="E898">
            <v>0</v>
          </cell>
        </row>
        <row r="899">
          <cell r="E899">
            <v>0</v>
          </cell>
        </row>
        <row r="900">
          <cell r="E900">
            <v>0</v>
          </cell>
        </row>
        <row r="901">
          <cell r="E901">
            <v>0</v>
          </cell>
        </row>
        <row r="902">
          <cell r="E902">
            <v>0</v>
          </cell>
        </row>
        <row r="903">
          <cell r="E903">
            <v>0</v>
          </cell>
        </row>
        <row r="904">
          <cell r="E904">
            <v>0</v>
          </cell>
        </row>
        <row r="905">
          <cell r="E905">
            <v>0</v>
          </cell>
        </row>
        <row r="906">
          <cell r="E906">
            <v>0</v>
          </cell>
        </row>
        <row r="907">
          <cell r="E907">
            <v>0</v>
          </cell>
        </row>
        <row r="908">
          <cell r="E908">
            <v>0</v>
          </cell>
        </row>
        <row r="909">
          <cell r="E909">
            <v>0</v>
          </cell>
        </row>
        <row r="910">
          <cell r="E910">
            <v>0</v>
          </cell>
        </row>
        <row r="911">
          <cell r="E911">
            <v>0</v>
          </cell>
        </row>
        <row r="912">
          <cell r="E912">
            <v>0</v>
          </cell>
        </row>
        <row r="913">
          <cell r="E913">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2"/>
      <sheetName val="ESRI_MAPINFO_SHEET"/>
    </sheetNames>
    <sheetDataSet>
      <sheetData sheetId="0">
        <row r="40">
          <cell r="P40">
            <v>28033</v>
          </cell>
        </row>
        <row r="187">
          <cell r="P187">
            <v>32873</v>
          </cell>
        </row>
        <row r="212">
          <cell r="P212">
            <v>26389</v>
          </cell>
        </row>
        <row r="325">
          <cell r="P325">
            <v>26267</v>
          </cell>
        </row>
        <row r="348">
          <cell r="P348">
            <v>25749</v>
          </cell>
        </row>
        <row r="368">
          <cell r="P368">
            <v>32842</v>
          </cell>
        </row>
        <row r="450">
          <cell r="P450">
            <v>26916</v>
          </cell>
        </row>
        <row r="1188">
          <cell r="P1188">
            <v>39721</v>
          </cell>
        </row>
      </sheetData>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howOutlineSymbols="0"/>
  </sheetPr>
  <dimension ref="A1:XDY126"/>
  <sheetViews>
    <sheetView showGridLines="0" showOutlineSymbols="0" zoomScale="90" zoomScaleNormal="90" workbookViewId="0">
      <selection activeCell="I3" sqref="I3"/>
    </sheetView>
  </sheetViews>
  <sheetFormatPr defaultRowHeight="11.25" outlineLevelRow="1" x14ac:dyDescent="0.2"/>
  <cols>
    <col min="1" max="1" width="10.42578125" style="29" customWidth="1"/>
    <col min="2" max="2" width="16.5703125" style="29" customWidth="1"/>
    <col min="3" max="3" width="16.5703125" style="80" customWidth="1"/>
    <col min="4" max="4" width="53.28515625" style="78" customWidth="1"/>
    <col min="5" max="5" width="16.42578125" style="78" customWidth="1"/>
    <col min="6" max="6" width="16.28515625" style="78" customWidth="1"/>
    <col min="7" max="7" width="15.42578125" style="79" customWidth="1"/>
    <col min="8" max="8" width="15.140625" style="79" customWidth="1"/>
    <col min="9" max="9" width="16.42578125" style="28" customWidth="1"/>
    <col min="10" max="10" width="21.5703125" style="28" customWidth="1"/>
    <col min="11" max="11" width="32.140625" style="28" customWidth="1"/>
    <col min="12" max="12" width="27.5703125" style="28" customWidth="1"/>
    <col min="13" max="13" width="61.85546875" style="28" customWidth="1"/>
    <col min="14" max="16384" width="9.140625" style="29"/>
  </cols>
  <sheetData>
    <row r="1" spans="1:14" ht="22.5" x14ac:dyDescent="0.2">
      <c r="A1" s="48" t="s">
        <v>550</v>
      </c>
      <c r="B1" s="48" t="s">
        <v>551</v>
      </c>
      <c r="C1" s="48" t="s">
        <v>609</v>
      </c>
      <c r="D1" s="48" t="s">
        <v>552</v>
      </c>
      <c r="E1" s="48" t="s">
        <v>553</v>
      </c>
      <c r="F1" s="48" t="s">
        <v>554</v>
      </c>
      <c r="G1" s="48" t="s">
        <v>555</v>
      </c>
      <c r="H1" s="49" t="s">
        <v>556</v>
      </c>
      <c r="I1" s="49" t="s">
        <v>557</v>
      </c>
      <c r="J1" s="49" t="s">
        <v>610</v>
      </c>
      <c r="K1" s="49" t="s">
        <v>611</v>
      </c>
      <c r="N1" s="28"/>
    </row>
    <row r="2" spans="1:14" ht="42.75" customHeight="1" outlineLevel="1" x14ac:dyDescent="0.2">
      <c r="A2" s="127" t="s">
        <v>558</v>
      </c>
      <c r="B2" s="37" t="s">
        <v>454</v>
      </c>
      <c r="C2" s="37"/>
      <c r="D2" s="62" t="s">
        <v>455</v>
      </c>
      <c r="E2" s="35" t="s">
        <v>32</v>
      </c>
      <c r="F2" s="35" t="s">
        <v>21</v>
      </c>
      <c r="G2" s="35" t="s">
        <v>29</v>
      </c>
      <c r="H2" s="36">
        <v>1501940</v>
      </c>
      <c r="I2" s="36">
        <v>1516800</v>
      </c>
      <c r="J2" s="128" t="s">
        <v>695</v>
      </c>
      <c r="K2" s="62" t="s">
        <v>696</v>
      </c>
      <c r="L2" s="62" t="s">
        <v>818</v>
      </c>
      <c r="M2" s="31"/>
      <c r="N2" s="28"/>
    </row>
    <row r="3" spans="1:14" ht="24.75" customHeight="1" outlineLevel="1" x14ac:dyDescent="0.2">
      <c r="A3" s="130" t="s">
        <v>405</v>
      </c>
      <c r="B3" s="33" t="s">
        <v>559</v>
      </c>
      <c r="C3" s="33"/>
      <c r="D3" s="62" t="s">
        <v>410</v>
      </c>
      <c r="E3" s="35" t="s">
        <v>32</v>
      </c>
      <c r="F3" s="35" t="s">
        <v>21</v>
      </c>
      <c r="G3" s="35" t="s">
        <v>47</v>
      </c>
      <c r="H3" s="36">
        <v>0</v>
      </c>
      <c r="I3" s="36">
        <v>58419</v>
      </c>
      <c r="J3" s="52"/>
      <c r="K3" s="52"/>
      <c r="L3" s="30"/>
      <c r="M3" s="31"/>
      <c r="N3" s="28"/>
    </row>
    <row r="4" spans="1:14" ht="22.5" outlineLevel="1" x14ac:dyDescent="0.2">
      <c r="A4" s="127" t="s">
        <v>17</v>
      </c>
      <c r="B4" s="37" t="s">
        <v>129</v>
      </c>
      <c r="C4" s="37"/>
      <c r="D4" s="62" t="s">
        <v>130</v>
      </c>
      <c r="E4" s="35" t="s">
        <v>32</v>
      </c>
      <c r="F4" s="35" t="s">
        <v>560</v>
      </c>
      <c r="G4" s="35" t="s">
        <v>29</v>
      </c>
      <c r="H4" s="36">
        <v>26633.33</v>
      </c>
      <c r="I4" s="36">
        <v>545399.32999999996</v>
      </c>
      <c r="J4" s="52"/>
      <c r="K4" s="52" t="s">
        <v>612</v>
      </c>
      <c r="L4" s="30"/>
      <c r="M4" s="31"/>
      <c r="N4" s="28"/>
    </row>
    <row r="5" spans="1:14" ht="15" outlineLevel="1" x14ac:dyDescent="0.2">
      <c r="A5" s="131" t="s">
        <v>17</v>
      </c>
      <c r="B5" s="38" t="s">
        <v>133</v>
      </c>
      <c r="C5" s="38"/>
      <c r="D5" s="62" t="s">
        <v>134</v>
      </c>
      <c r="E5" s="35" t="s">
        <v>32</v>
      </c>
      <c r="F5" s="35" t="s">
        <v>560</v>
      </c>
      <c r="G5" s="35" t="s">
        <v>47</v>
      </c>
      <c r="H5" s="36">
        <v>0</v>
      </c>
      <c r="I5" s="36">
        <v>820196.46</v>
      </c>
      <c r="J5" s="52"/>
      <c r="K5" s="52"/>
      <c r="L5" s="30"/>
      <c r="M5" s="31"/>
      <c r="N5" s="28"/>
    </row>
    <row r="6" spans="1:14" ht="33.75" outlineLevel="1" x14ac:dyDescent="0.2">
      <c r="A6" s="132" t="s">
        <v>192</v>
      </c>
      <c r="B6" s="38" t="s">
        <v>831</v>
      </c>
      <c r="C6" s="38"/>
      <c r="D6" s="62" t="s">
        <v>207</v>
      </c>
      <c r="E6" s="35" t="s">
        <v>32</v>
      </c>
      <c r="F6" s="35" t="s">
        <v>560</v>
      </c>
      <c r="G6" s="35" t="s">
        <v>47</v>
      </c>
      <c r="H6" s="36">
        <v>0</v>
      </c>
      <c r="I6" s="36">
        <v>74441.13</v>
      </c>
      <c r="J6" s="52"/>
      <c r="K6" s="133" t="s">
        <v>613</v>
      </c>
      <c r="L6" s="133" t="s">
        <v>833</v>
      </c>
      <c r="M6" s="133" t="s">
        <v>835</v>
      </c>
      <c r="N6" s="28"/>
    </row>
    <row r="7" spans="1:14" ht="22.5" outlineLevel="1" x14ac:dyDescent="0.2">
      <c r="A7" s="127" t="s">
        <v>558</v>
      </c>
      <c r="B7" s="37" t="s">
        <v>485</v>
      </c>
      <c r="C7" s="37"/>
      <c r="D7" s="34" t="s">
        <v>486</v>
      </c>
      <c r="E7" s="35" t="s">
        <v>32</v>
      </c>
      <c r="F7" s="35" t="s">
        <v>560</v>
      </c>
      <c r="G7" s="35" t="s">
        <v>47</v>
      </c>
      <c r="H7" s="36">
        <v>0</v>
      </c>
      <c r="I7" s="36">
        <v>186716.66</v>
      </c>
      <c r="J7" s="52"/>
      <c r="K7" s="52" t="s">
        <v>614</v>
      </c>
      <c r="L7" s="30"/>
      <c r="M7" s="39"/>
      <c r="N7" s="28"/>
    </row>
    <row r="8" spans="1:14" ht="56.25" outlineLevel="1" x14ac:dyDescent="0.2">
      <c r="A8" s="127" t="s">
        <v>17</v>
      </c>
      <c r="B8" s="37" t="s">
        <v>125</v>
      </c>
      <c r="C8" s="37"/>
      <c r="D8" s="34" t="s">
        <v>126</v>
      </c>
      <c r="E8" s="35" t="s">
        <v>32</v>
      </c>
      <c r="F8" s="35" t="s">
        <v>560</v>
      </c>
      <c r="G8" s="35" t="s">
        <v>47</v>
      </c>
      <c r="H8" s="36">
        <v>0</v>
      </c>
      <c r="I8" s="134">
        <v>1516800</v>
      </c>
      <c r="J8" s="52"/>
      <c r="K8" s="133" t="s">
        <v>615</v>
      </c>
      <c r="L8" s="41"/>
      <c r="M8" s="42"/>
      <c r="N8" s="28"/>
    </row>
    <row r="9" spans="1:14" ht="33.75" outlineLevel="1" x14ac:dyDescent="0.2">
      <c r="A9" s="131" t="s">
        <v>17</v>
      </c>
      <c r="B9" s="38" t="s">
        <v>131</v>
      </c>
      <c r="C9" s="38"/>
      <c r="D9" s="34" t="s">
        <v>616</v>
      </c>
      <c r="E9" s="35" t="s">
        <v>32</v>
      </c>
      <c r="F9" s="35" t="s">
        <v>560</v>
      </c>
      <c r="G9" s="35" t="s">
        <v>47</v>
      </c>
      <c r="H9" s="36">
        <v>0</v>
      </c>
      <c r="I9" s="134">
        <v>350000</v>
      </c>
      <c r="J9" s="133" t="s">
        <v>617</v>
      </c>
      <c r="K9" s="133" t="s">
        <v>618</v>
      </c>
      <c r="L9" s="30"/>
      <c r="M9" s="43"/>
      <c r="N9" s="28"/>
    </row>
    <row r="10" spans="1:14" ht="22.5" outlineLevel="1" x14ac:dyDescent="0.2">
      <c r="A10" s="127" t="s">
        <v>17</v>
      </c>
      <c r="B10" s="37" t="s">
        <v>127</v>
      </c>
      <c r="C10" s="37"/>
      <c r="D10" s="34" t="s">
        <v>128</v>
      </c>
      <c r="E10" s="35" t="s">
        <v>32</v>
      </c>
      <c r="F10" s="35" t="s">
        <v>560</v>
      </c>
      <c r="G10" s="35" t="s">
        <v>47</v>
      </c>
      <c r="H10" s="36">
        <v>0</v>
      </c>
      <c r="I10" s="36">
        <v>2051505</v>
      </c>
      <c r="J10" s="52"/>
      <c r="K10" s="133" t="s">
        <v>619</v>
      </c>
      <c r="L10" s="30"/>
      <c r="M10" s="43"/>
      <c r="N10" s="28"/>
    </row>
    <row r="11" spans="1:14" ht="33.75" outlineLevel="1" x14ac:dyDescent="0.2">
      <c r="A11" s="127" t="s">
        <v>17</v>
      </c>
      <c r="B11" s="37" t="s">
        <v>832</v>
      </c>
      <c r="C11" s="264" t="s">
        <v>837</v>
      </c>
      <c r="D11" s="74" t="s">
        <v>834</v>
      </c>
      <c r="E11" s="35" t="s">
        <v>32</v>
      </c>
      <c r="F11" s="35" t="s">
        <v>560</v>
      </c>
      <c r="G11" s="269" t="s">
        <v>16</v>
      </c>
      <c r="H11" s="36">
        <v>24891.95</v>
      </c>
      <c r="I11" s="270">
        <v>555000</v>
      </c>
      <c r="J11" s="52"/>
      <c r="K11" s="133" t="s">
        <v>838</v>
      </c>
      <c r="L11" s="133" t="s">
        <v>836</v>
      </c>
      <c r="M11" s="43"/>
      <c r="N11" s="28"/>
    </row>
    <row r="12" spans="1:14" ht="33.75" outlineLevel="1" x14ac:dyDescent="0.2">
      <c r="A12" s="127" t="s">
        <v>558</v>
      </c>
      <c r="B12" s="37" t="s">
        <v>841</v>
      </c>
      <c r="C12" s="81"/>
      <c r="D12" s="74" t="s">
        <v>842</v>
      </c>
      <c r="E12" s="35" t="s">
        <v>32</v>
      </c>
      <c r="F12" s="35" t="s">
        <v>560</v>
      </c>
      <c r="G12" s="35" t="s">
        <v>47</v>
      </c>
      <c r="H12" s="36"/>
      <c r="I12" s="36">
        <v>149409.5</v>
      </c>
      <c r="J12" s="52"/>
      <c r="K12" s="133" t="s">
        <v>843</v>
      </c>
      <c r="L12" s="133" t="s">
        <v>846</v>
      </c>
      <c r="M12" s="43"/>
      <c r="N12" s="28"/>
    </row>
    <row r="13" spans="1:14" ht="33.75" outlineLevel="1" x14ac:dyDescent="0.2">
      <c r="A13" s="127" t="s">
        <v>558</v>
      </c>
      <c r="B13" s="37" t="s">
        <v>840</v>
      </c>
      <c r="C13" s="81"/>
      <c r="D13" s="74" t="s">
        <v>844</v>
      </c>
      <c r="E13" s="35" t="s">
        <v>32</v>
      </c>
      <c r="F13" s="35" t="s">
        <v>560</v>
      </c>
      <c r="G13" s="35" t="s">
        <v>47</v>
      </c>
      <c r="H13" s="36"/>
      <c r="I13" s="36">
        <v>201078.36</v>
      </c>
      <c r="J13" s="52"/>
      <c r="K13" s="133" t="s">
        <v>843</v>
      </c>
      <c r="L13" s="133" t="s">
        <v>845</v>
      </c>
      <c r="M13" s="43"/>
      <c r="N13" s="28"/>
    </row>
    <row r="14" spans="1:14" x14ac:dyDescent="0.2">
      <c r="A14" s="324" t="s">
        <v>561</v>
      </c>
      <c r="B14" s="324"/>
      <c r="C14" s="324"/>
      <c r="D14" s="48">
        <f>COUNTA(E2:E13)</f>
        <v>12</v>
      </c>
      <c r="E14" s="48"/>
      <c r="F14" s="48"/>
      <c r="G14" s="251"/>
      <c r="H14" s="49">
        <f>SUM(H2:H13)</f>
        <v>1553465.28</v>
      </c>
      <c r="I14" s="49">
        <f>SUM(I2:I13)</f>
        <v>8025765.4400000004</v>
      </c>
      <c r="J14" s="52"/>
      <c r="K14" s="52"/>
      <c r="N14" s="28"/>
    </row>
    <row r="15" spans="1:14" x14ac:dyDescent="0.2">
      <c r="A15" s="44"/>
      <c r="B15" s="44"/>
      <c r="C15" s="44"/>
      <c r="D15" s="44"/>
      <c r="E15" s="44"/>
      <c r="F15" s="44"/>
      <c r="G15" s="45"/>
      <c r="H15" s="45"/>
    </row>
    <row r="16" spans="1:14" x14ac:dyDescent="0.2">
      <c r="C16" s="46"/>
      <c r="D16" s="44"/>
      <c r="E16" s="44"/>
      <c r="F16" s="44"/>
      <c r="G16" s="45"/>
      <c r="H16" s="45"/>
    </row>
    <row r="17" spans="1:16353" s="28" customFormat="1" x14ac:dyDescent="0.2">
      <c r="B17" s="47"/>
      <c r="D17" s="67"/>
      <c r="F17" s="47"/>
    </row>
    <row r="18" spans="1:16353" s="28" customFormat="1" ht="22.5" x14ac:dyDescent="0.25">
      <c r="A18" s="135" t="s">
        <v>550</v>
      </c>
      <c r="B18" s="48" t="s">
        <v>551</v>
      </c>
      <c r="C18" s="48" t="s">
        <v>609</v>
      </c>
      <c r="D18" s="48" t="s">
        <v>552</v>
      </c>
      <c r="E18" s="48" t="s">
        <v>553</v>
      </c>
      <c r="F18" s="48" t="s">
        <v>554</v>
      </c>
      <c r="G18" s="48" t="s">
        <v>555</v>
      </c>
      <c r="H18" s="49" t="s">
        <v>556</v>
      </c>
      <c r="I18" s="49" t="s">
        <v>557</v>
      </c>
      <c r="J18" s="49" t="s">
        <v>610</v>
      </c>
      <c r="K18" s="49" t="s">
        <v>611</v>
      </c>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0"/>
      <c r="JJ18" s="50"/>
      <c r="JK18" s="50"/>
      <c r="JL18" s="50"/>
      <c r="JM18" s="50"/>
      <c r="JN18" s="50"/>
      <c r="JO18" s="50"/>
      <c r="JP18" s="50"/>
      <c r="JQ18" s="50"/>
      <c r="JR18" s="50"/>
      <c r="JS18" s="50"/>
      <c r="JT18" s="50"/>
      <c r="JU18" s="50"/>
      <c r="JV18" s="50"/>
      <c r="JW18" s="50"/>
      <c r="JX18" s="50"/>
      <c r="JY18" s="50"/>
      <c r="JZ18" s="50"/>
      <c r="KA18" s="50"/>
      <c r="KB18" s="50"/>
      <c r="KC18" s="50"/>
      <c r="KD18" s="50"/>
      <c r="KE18" s="50"/>
      <c r="KF18" s="50"/>
      <c r="KG18" s="50"/>
      <c r="KH18" s="50"/>
      <c r="KI18" s="50"/>
      <c r="KJ18" s="50"/>
      <c r="KK18" s="50"/>
      <c r="KL18" s="50"/>
      <c r="KM18" s="50"/>
      <c r="KN18" s="50"/>
      <c r="KO18" s="50"/>
      <c r="KP18" s="50"/>
      <c r="KQ18" s="50"/>
      <c r="KR18" s="50"/>
      <c r="KS18" s="50"/>
      <c r="KT18" s="50"/>
      <c r="KU18" s="50"/>
      <c r="KV18" s="50"/>
      <c r="KW18" s="50"/>
      <c r="KX18" s="50"/>
      <c r="KY18" s="50"/>
      <c r="KZ18" s="50"/>
      <c r="LA18" s="50"/>
      <c r="LB18" s="50"/>
      <c r="LC18" s="50"/>
      <c r="LD18" s="50"/>
      <c r="LE18" s="50"/>
      <c r="LF18" s="50"/>
      <c r="LG18" s="50"/>
      <c r="LH18" s="50"/>
      <c r="LI18" s="50"/>
      <c r="LJ18" s="50"/>
      <c r="LK18" s="50"/>
      <c r="LL18" s="50"/>
      <c r="LM18" s="50"/>
      <c r="LN18" s="50"/>
      <c r="LO18" s="50"/>
      <c r="LP18" s="50"/>
      <c r="LQ18" s="50"/>
      <c r="LR18" s="50"/>
      <c r="LS18" s="50"/>
      <c r="LT18" s="50"/>
      <c r="LU18" s="50"/>
      <c r="LV18" s="50"/>
      <c r="LW18" s="50"/>
      <c r="LX18" s="50"/>
      <c r="LY18" s="50"/>
      <c r="LZ18" s="50"/>
      <c r="MA18" s="50"/>
      <c r="MB18" s="50"/>
      <c r="MC18" s="50"/>
      <c r="MD18" s="50"/>
      <c r="ME18" s="50"/>
      <c r="MF18" s="50"/>
      <c r="MG18" s="50"/>
      <c r="MH18" s="50"/>
      <c r="MI18" s="50"/>
      <c r="MJ18" s="50"/>
      <c r="MK18" s="50"/>
      <c r="ML18" s="50"/>
      <c r="MM18" s="50"/>
      <c r="MN18" s="50"/>
      <c r="MO18" s="50"/>
      <c r="MP18" s="50"/>
      <c r="MQ18" s="50"/>
      <c r="MR18" s="50"/>
      <c r="MS18" s="50"/>
      <c r="MT18" s="50"/>
      <c r="MU18" s="50"/>
      <c r="MV18" s="50"/>
      <c r="MW18" s="50"/>
      <c r="MX18" s="50"/>
      <c r="MY18" s="50"/>
      <c r="MZ18" s="50"/>
      <c r="NA18" s="50"/>
      <c r="NB18" s="50"/>
      <c r="NC18" s="50"/>
      <c r="ND18" s="50"/>
      <c r="NE18" s="50"/>
      <c r="NF18" s="50"/>
      <c r="NG18" s="50"/>
      <c r="NH18" s="50"/>
      <c r="NI18" s="50"/>
      <c r="NJ18" s="50"/>
      <c r="NK18" s="50"/>
      <c r="NL18" s="50"/>
      <c r="NM18" s="50"/>
      <c r="NN18" s="50"/>
      <c r="NO18" s="50"/>
      <c r="NP18" s="50"/>
      <c r="NQ18" s="50"/>
      <c r="NR18" s="50"/>
      <c r="NS18" s="50"/>
      <c r="NT18" s="50"/>
      <c r="NU18" s="50"/>
      <c r="NV18" s="50"/>
      <c r="NW18" s="50"/>
      <c r="NX18" s="50"/>
      <c r="NY18" s="50"/>
      <c r="NZ18" s="50"/>
      <c r="OA18" s="50"/>
      <c r="OB18" s="50"/>
      <c r="OC18" s="50"/>
      <c r="OD18" s="50"/>
      <c r="OE18" s="50"/>
      <c r="OF18" s="50"/>
      <c r="OG18" s="50"/>
      <c r="OH18" s="50"/>
      <c r="OI18" s="50"/>
      <c r="OJ18" s="50"/>
      <c r="OK18" s="50"/>
      <c r="OL18" s="50"/>
      <c r="OM18" s="50"/>
      <c r="ON18" s="50"/>
      <c r="OO18" s="50"/>
      <c r="OP18" s="50"/>
      <c r="OQ18" s="50"/>
      <c r="OR18" s="50"/>
      <c r="OS18" s="50"/>
      <c r="OT18" s="50"/>
      <c r="OU18" s="50"/>
      <c r="OV18" s="50"/>
      <c r="OW18" s="50"/>
      <c r="OX18" s="50"/>
      <c r="OY18" s="50"/>
      <c r="OZ18" s="50"/>
      <c r="PA18" s="50"/>
      <c r="PB18" s="50"/>
      <c r="PC18" s="50"/>
      <c r="PD18" s="50"/>
      <c r="PE18" s="50"/>
      <c r="PF18" s="50"/>
      <c r="PG18" s="50"/>
      <c r="PH18" s="50"/>
      <c r="PI18" s="50"/>
      <c r="PJ18" s="50"/>
      <c r="PK18" s="50"/>
      <c r="PL18" s="50"/>
      <c r="PM18" s="50"/>
      <c r="PN18" s="50"/>
      <c r="PO18" s="50"/>
      <c r="PP18" s="50"/>
      <c r="PQ18" s="50"/>
      <c r="PR18" s="50"/>
      <c r="PS18" s="50"/>
      <c r="PT18" s="50"/>
      <c r="PU18" s="50"/>
      <c r="PV18" s="50"/>
      <c r="PW18" s="50"/>
      <c r="PX18" s="50"/>
      <c r="PY18" s="50"/>
      <c r="PZ18" s="50"/>
      <c r="QA18" s="50"/>
      <c r="QB18" s="50"/>
      <c r="QC18" s="50"/>
      <c r="QD18" s="50"/>
      <c r="QE18" s="50"/>
      <c r="QF18" s="50"/>
      <c r="QG18" s="50"/>
      <c r="QH18" s="50"/>
      <c r="QI18" s="50"/>
      <c r="QJ18" s="50"/>
      <c r="QK18" s="50"/>
      <c r="QL18" s="50"/>
      <c r="QM18" s="50"/>
      <c r="QN18" s="50"/>
      <c r="QO18" s="50"/>
      <c r="QP18" s="50"/>
      <c r="QQ18" s="50"/>
      <c r="QR18" s="50"/>
      <c r="QS18" s="50"/>
      <c r="QT18" s="50"/>
      <c r="QU18" s="50"/>
      <c r="QV18" s="50"/>
      <c r="QW18" s="50"/>
      <c r="QX18" s="50"/>
      <c r="QY18" s="50"/>
      <c r="QZ18" s="50"/>
      <c r="RA18" s="50"/>
      <c r="RB18" s="50"/>
      <c r="RC18" s="50"/>
      <c r="RD18" s="50"/>
      <c r="RE18" s="50"/>
      <c r="RF18" s="50"/>
      <c r="RG18" s="50"/>
      <c r="RH18" s="50"/>
      <c r="RI18" s="50"/>
      <c r="RJ18" s="50"/>
      <c r="RK18" s="50"/>
      <c r="RL18" s="50"/>
      <c r="RM18" s="50"/>
      <c r="RN18" s="50"/>
      <c r="RO18" s="50"/>
      <c r="RP18" s="50"/>
      <c r="RQ18" s="50"/>
      <c r="RR18" s="50"/>
      <c r="RS18" s="50"/>
      <c r="RT18" s="50"/>
      <c r="RU18" s="50"/>
      <c r="RV18" s="50"/>
      <c r="RW18" s="50"/>
      <c r="RX18" s="50"/>
      <c r="RY18" s="50"/>
      <c r="RZ18" s="50"/>
      <c r="SA18" s="50"/>
      <c r="SB18" s="50"/>
      <c r="SC18" s="50"/>
      <c r="SD18" s="50"/>
      <c r="SE18" s="50"/>
      <c r="SF18" s="50"/>
      <c r="SG18" s="50"/>
      <c r="SH18" s="50"/>
      <c r="SI18" s="50"/>
      <c r="SJ18" s="50"/>
      <c r="SK18" s="50"/>
      <c r="SL18" s="50"/>
      <c r="SM18" s="50"/>
      <c r="SN18" s="50"/>
      <c r="SO18" s="50"/>
      <c r="SP18" s="50"/>
      <c r="SQ18" s="50"/>
      <c r="SR18" s="50"/>
      <c r="SS18" s="50"/>
      <c r="ST18" s="50"/>
      <c r="SU18" s="50"/>
      <c r="SV18" s="50"/>
      <c r="SW18" s="50"/>
      <c r="SX18" s="50"/>
      <c r="SY18" s="50"/>
      <c r="SZ18" s="50"/>
      <c r="TA18" s="50"/>
      <c r="TB18" s="50"/>
      <c r="TC18" s="50"/>
      <c r="TD18" s="50"/>
      <c r="TE18" s="50"/>
      <c r="TF18" s="50"/>
      <c r="TG18" s="50"/>
      <c r="TH18" s="50"/>
      <c r="TI18" s="50"/>
      <c r="TJ18" s="50"/>
      <c r="TK18" s="50"/>
      <c r="TL18" s="50"/>
      <c r="TM18" s="50"/>
      <c r="TN18" s="50"/>
      <c r="TO18" s="50"/>
      <c r="TP18" s="50"/>
      <c r="TQ18" s="50"/>
      <c r="TR18" s="50"/>
      <c r="TS18" s="50"/>
      <c r="TT18" s="50"/>
      <c r="TU18" s="50"/>
      <c r="TV18" s="50"/>
      <c r="TW18" s="50"/>
      <c r="TX18" s="50"/>
      <c r="TY18" s="50"/>
      <c r="TZ18" s="50"/>
      <c r="UA18" s="50"/>
      <c r="UB18" s="50"/>
      <c r="UC18" s="50"/>
      <c r="UD18" s="50"/>
      <c r="UE18" s="50"/>
      <c r="UF18" s="50"/>
      <c r="UG18" s="50"/>
      <c r="UH18" s="50"/>
      <c r="UI18" s="50"/>
      <c r="UJ18" s="50"/>
      <c r="UK18" s="50"/>
      <c r="UL18" s="50"/>
      <c r="UM18" s="50"/>
      <c r="UN18" s="50"/>
      <c r="UO18" s="50"/>
      <c r="UP18" s="50"/>
      <c r="UQ18" s="50"/>
      <c r="UR18" s="50"/>
      <c r="US18" s="50"/>
      <c r="UT18" s="50"/>
      <c r="UU18" s="50"/>
      <c r="UV18" s="50"/>
      <c r="UW18" s="50"/>
      <c r="UX18" s="50"/>
      <c r="UY18" s="50"/>
      <c r="UZ18" s="50"/>
      <c r="VA18" s="50"/>
      <c r="VB18" s="50"/>
      <c r="VC18" s="50"/>
      <c r="VD18" s="50"/>
      <c r="VE18" s="50"/>
      <c r="VF18" s="50"/>
      <c r="VG18" s="50"/>
      <c r="VH18" s="50"/>
      <c r="VI18" s="50"/>
      <c r="VJ18" s="50"/>
      <c r="VK18" s="50"/>
      <c r="VL18" s="50"/>
      <c r="VM18" s="50"/>
      <c r="VN18" s="50"/>
      <c r="VO18" s="50"/>
      <c r="VP18" s="50"/>
      <c r="VQ18" s="50"/>
      <c r="VR18" s="50"/>
      <c r="VS18" s="50"/>
      <c r="VT18" s="50"/>
      <c r="VU18" s="50"/>
      <c r="VV18" s="50"/>
      <c r="VW18" s="50"/>
      <c r="VX18" s="50"/>
      <c r="VY18" s="50"/>
      <c r="VZ18" s="50"/>
      <c r="WA18" s="50"/>
      <c r="WB18" s="50"/>
      <c r="WC18" s="50"/>
      <c r="WD18" s="50"/>
      <c r="WE18" s="50"/>
      <c r="WF18" s="50"/>
      <c r="WG18" s="50"/>
      <c r="WH18" s="50"/>
      <c r="WI18" s="50"/>
      <c r="WJ18" s="50"/>
      <c r="WK18" s="50"/>
      <c r="WL18" s="50"/>
      <c r="WM18" s="50"/>
      <c r="WN18" s="50"/>
      <c r="WO18" s="50"/>
      <c r="WP18" s="50"/>
      <c r="WQ18" s="50"/>
      <c r="WR18" s="50"/>
      <c r="WS18" s="50"/>
      <c r="WT18" s="50"/>
      <c r="WU18" s="50"/>
      <c r="WV18" s="50"/>
      <c r="WW18" s="50"/>
      <c r="WX18" s="50"/>
      <c r="WY18" s="50"/>
      <c r="WZ18" s="50"/>
      <c r="XA18" s="50"/>
      <c r="XB18" s="50"/>
      <c r="XC18" s="50"/>
      <c r="XD18" s="50"/>
      <c r="XE18" s="50"/>
      <c r="XF18" s="50"/>
      <c r="XG18" s="50"/>
      <c r="XH18" s="50"/>
      <c r="XI18" s="50"/>
      <c r="XJ18" s="50"/>
      <c r="XK18" s="50"/>
      <c r="XL18" s="50"/>
      <c r="XM18" s="50"/>
      <c r="XN18" s="50"/>
      <c r="XO18" s="50"/>
      <c r="XP18" s="50"/>
      <c r="XQ18" s="50"/>
      <c r="XR18" s="50"/>
      <c r="XS18" s="50"/>
      <c r="XT18" s="50"/>
      <c r="XU18" s="50"/>
      <c r="XV18" s="50"/>
      <c r="XW18" s="50"/>
      <c r="XX18" s="50"/>
      <c r="XY18" s="50"/>
      <c r="XZ18" s="50"/>
      <c r="YA18" s="50"/>
      <c r="YB18" s="50"/>
      <c r="YC18" s="50"/>
      <c r="YD18" s="50"/>
      <c r="YE18" s="50"/>
      <c r="YF18" s="50"/>
      <c r="YG18" s="50"/>
      <c r="YH18" s="50"/>
      <c r="YI18" s="50"/>
      <c r="YJ18" s="50"/>
      <c r="YK18" s="50"/>
      <c r="YL18" s="50"/>
      <c r="YM18" s="50"/>
      <c r="YN18" s="50"/>
      <c r="YO18" s="50"/>
      <c r="YP18" s="50"/>
      <c r="YQ18" s="50"/>
      <c r="YR18" s="50"/>
      <c r="YS18" s="50"/>
      <c r="YT18" s="50"/>
      <c r="YU18" s="50"/>
      <c r="YV18" s="50"/>
      <c r="YW18" s="50"/>
      <c r="YX18" s="50"/>
      <c r="YY18" s="50"/>
      <c r="YZ18" s="50"/>
      <c r="ZA18" s="50"/>
      <c r="ZB18" s="50"/>
      <c r="ZC18" s="50"/>
      <c r="ZD18" s="50"/>
      <c r="ZE18" s="50"/>
      <c r="ZF18" s="50"/>
      <c r="ZG18" s="50"/>
      <c r="ZH18" s="50"/>
      <c r="ZI18" s="50"/>
      <c r="ZJ18" s="50"/>
      <c r="ZK18" s="50"/>
      <c r="ZL18" s="50"/>
      <c r="ZM18" s="50"/>
      <c r="ZN18" s="50"/>
      <c r="ZO18" s="50"/>
      <c r="ZP18" s="50"/>
      <c r="ZQ18" s="50"/>
      <c r="ZR18" s="50"/>
      <c r="ZS18" s="50"/>
      <c r="ZT18" s="50"/>
      <c r="ZU18" s="50"/>
      <c r="ZV18" s="50"/>
      <c r="ZW18" s="50"/>
      <c r="ZX18" s="50"/>
      <c r="ZY18" s="50"/>
      <c r="ZZ18" s="50"/>
      <c r="AAA18" s="50"/>
      <c r="AAB18" s="50"/>
      <c r="AAC18" s="50"/>
      <c r="AAD18" s="50"/>
      <c r="AAE18" s="50"/>
      <c r="AAF18" s="50"/>
      <c r="AAG18" s="50"/>
      <c r="AAH18" s="50"/>
      <c r="AAI18" s="50"/>
      <c r="AAJ18" s="50"/>
      <c r="AAK18" s="50"/>
      <c r="AAL18" s="50"/>
      <c r="AAM18" s="50"/>
      <c r="AAN18" s="50"/>
      <c r="AAO18" s="50"/>
      <c r="AAP18" s="50"/>
      <c r="AAQ18" s="50"/>
      <c r="AAR18" s="50"/>
      <c r="AAS18" s="50"/>
      <c r="AAT18" s="50"/>
      <c r="AAU18" s="50"/>
      <c r="AAV18" s="50"/>
      <c r="AAW18" s="50"/>
      <c r="AAX18" s="50"/>
      <c r="AAY18" s="50"/>
      <c r="AAZ18" s="50"/>
      <c r="ABA18" s="50"/>
      <c r="ABB18" s="50"/>
      <c r="ABC18" s="50"/>
      <c r="ABD18" s="50"/>
      <c r="ABE18" s="50"/>
      <c r="ABF18" s="50"/>
      <c r="ABG18" s="50"/>
      <c r="ABH18" s="50"/>
      <c r="ABI18" s="50"/>
      <c r="ABJ18" s="50"/>
      <c r="ABK18" s="50"/>
      <c r="ABL18" s="50"/>
      <c r="ABM18" s="50"/>
      <c r="ABN18" s="50"/>
      <c r="ABO18" s="50"/>
      <c r="ABP18" s="50"/>
      <c r="ABQ18" s="50"/>
      <c r="ABR18" s="50"/>
      <c r="ABS18" s="50"/>
      <c r="ABT18" s="50"/>
      <c r="ABU18" s="50"/>
      <c r="ABV18" s="50"/>
      <c r="ABW18" s="50"/>
      <c r="ABX18" s="50"/>
      <c r="ABY18" s="50"/>
      <c r="ABZ18" s="50"/>
      <c r="ACA18" s="50"/>
      <c r="ACB18" s="50"/>
      <c r="ACC18" s="50"/>
      <c r="ACD18" s="50"/>
      <c r="ACE18" s="50"/>
      <c r="ACF18" s="50"/>
      <c r="ACG18" s="50"/>
      <c r="ACH18" s="50"/>
      <c r="ACI18" s="50"/>
      <c r="ACJ18" s="50"/>
      <c r="ACK18" s="50"/>
      <c r="ACL18" s="50"/>
      <c r="ACM18" s="50"/>
      <c r="ACN18" s="50"/>
      <c r="ACO18" s="50"/>
      <c r="ACP18" s="50"/>
      <c r="ACQ18" s="50"/>
      <c r="ACR18" s="50"/>
      <c r="ACS18" s="50"/>
      <c r="ACT18" s="50"/>
      <c r="ACU18" s="50"/>
      <c r="ACV18" s="50"/>
      <c r="ACW18" s="50"/>
      <c r="ACX18" s="50"/>
      <c r="ACY18" s="50"/>
      <c r="ACZ18" s="50"/>
      <c r="ADA18" s="50"/>
      <c r="ADB18" s="50"/>
      <c r="ADC18" s="50"/>
      <c r="ADD18" s="50"/>
      <c r="ADE18" s="50"/>
      <c r="ADF18" s="50"/>
      <c r="ADG18" s="50"/>
      <c r="ADH18" s="50"/>
      <c r="ADI18" s="50"/>
      <c r="ADJ18" s="50"/>
      <c r="ADK18" s="50"/>
      <c r="ADL18" s="50"/>
      <c r="ADM18" s="50"/>
      <c r="ADN18" s="50"/>
      <c r="ADO18" s="50"/>
      <c r="ADP18" s="50"/>
      <c r="ADQ18" s="50"/>
      <c r="ADR18" s="50"/>
      <c r="ADS18" s="50"/>
      <c r="ADT18" s="50"/>
      <c r="ADU18" s="50"/>
      <c r="ADV18" s="50"/>
      <c r="ADW18" s="50"/>
      <c r="ADX18" s="50"/>
      <c r="ADY18" s="50"/>
      <c r="ADZ18" s="50"/>
      <c r="AEA18" s="50"/>
      <c r="AEB18" s="50"/>
      <c r="AEC18" s="50"/>
      <c r="AED18" s="50"/>
      <c r="AEE18" s="50"/>
      <c r="AEF18" s="50"/>
      <c r="AEG18" s="50"/>
      <c r="AEH18" s="50"/>
      <c r="AEI18" s="50"/>
      <c r="AEJ18" s="50"/>
      <c r="AEK18" s="50"/>
      <c r="AEL18" s="50"/>
      <c r="AEM18" s="50"/>
      <c r="AEN18" s="50"/>
      <c r="AEO18" s="50"/>
      <c r="AEP18" s="50"/>
      <c r="AEQ18" s="50"/>
      <c r="AER18" s="50"/>
      <c r="AES18" s="50"/>
      <c r="AET18" s="50"/>
      <c r="AEU18" s="50"/>
      <c r="AEV18" s="50"/>
      <c r="AEW18" s="50"/>
      <c r="AEX18" s="50"/>
      <c r="AEY18" s="50"/>
      <c r="AEZ18" s="50"/>
      <c r="AFA18" s="50"/>
      <c r="AFB18" s="50"/>
      <c r="AFC18" s="50"/>
      <c r="AFD18" s="50"/>
      <c r="AFE18" s="50"/>
      <c r="AFF18" s="50"/>
      <c r="AFG18" s="50"/>
      <c r="AFH18" s="50"/>
      <c r="AFI18" s="50"/>
      <c r="AFJ18" s="50"/>
      <c r="AFK18" s="50"/>
      <c r="AFL18" s="50"/>
      <c r="AFM18" s="50"/>
      <c r="AFN18" s="50"/>
      <c r="AFO18" s="50"/>
      <c r="AFP18" s="50"/>
      <c r="AFQ18" s="50"/>
      <c r="AFR18" s="50"/>
      <c r="AFS18" s="50"/>
      <c r="AFT18" s="50"/>
      <c r="AFU18" s="50"/>
      <c r="AFV18" s="50"/>
      <c r="AFW18" s="50"/>
      <c r="AFX18" s="50"/>
      <c r="AFY18" s="50"/>
      <c r="AFZ18" s="50"/>
      <c r="AGA18" s="50"/>
      <c r="AGB18" s="50"/>
      <c r="AGC18" s="50"/>
      <c r="AGD18" s="50"/>
      <c r="AGE18" s="50"/>
      <c r="AGF18" s="50"/>
      <c r="AGG18" s="50"/>
      <c r="AGH18" s="50"/>
      <c r="AGI18" s="50"/>
      <c r="AGJ18" s="50"/>
      <c r="AGK18" s="50"/>
      <c r="AGL18" s="50"/>
      <c r="AGM18" s="50"/>
      <c r="AGN18" s="50"/>
      <c r="AGO18" s="50"/>
      <c r="AGP18" s="50"/>
      <c r="AGQ18" s="50"/>
      <c r="AGR18" s="50"/>
      <c r="AGS18" s="50"/>
      <c r="AGT18" s="50"/>
      <c r="AGU18" s="50"/>
      <c r="AGV18" s="50"/>
      <c r="AGW18" s="50"/>
      <c r="AGX18" s="50"/>
      <c r="AGY18" s="50"/>
      <c r="AGZ18" s="50"/>
      <c r="AHA18" s="50"/>
      <c r="AHB18" s="50"/>
      <c r="AHC18" s="50"/>
      <c r="AHD18" s="50"/>
      <c r="AHE18" s="50"/>
      <c r="AHF18" s="50"/>
      <c r="AHG18" s="50"/>
      <c r="AHH18" s="50"/>
      <c r="AHI18" s="50"/>
      <c r="AHJ18" s="50"/>
      <c r="AHK18" s="50"/>
      <c r="AHL18" s="50"/>
      <c r="AHM18" s="50"/>
      <c r="AHN18" s="50"/>
      <c r="AHO18" s="50"/>
      <c r="AHP18" s="50"/>
      <c r="AHQ18" s="50"/>
      <c r="AHR18" s="50"/>
      <c r="AHS18" s="50"/>
      <c r="AHT18" s="50"/>
      <c r="AHU18" s="50"/>
      <c r="AHV18" s="50"/>
      <c r="AHW18" s="50"/>
      <c r="AHX18" s="50"/>
      <c r="AHY18" s="50"/>
      <c r="AHZ18" s="50"/>
      <c r="AIA18" s="50"/>
      <c r="AIB18" s="50"/>
      <c r="AIC18" s="50"/>
      <c r="AID18" s="50"/>
      <c r="AIE18" s="50"/>
      <c r="AIF18" s="50"/>
      <c r="AIG18" s="50"/>
      <c r="AIH18" s="50"/>
      <c r="AII18" s="50"/>
      <c r="AIJ18" s="50"/>
      <c r="AIK18" s="50"/>
      <c r="AIL18" s="50"/>
      <c r="AIM18" s="50"/>
      <c r="AIN18" s="50"/>
      <c r="AIO18" s="50"/>
      <c r="AIP18" s="50"/>
      <c r="AIQ18" s="50"/>
      <c r="AIR18" s="50"/>
      <c r="AIS18" s="50"/>
      <c r="AIT18" s="50"/>
      <c r="AIU18" s="50"/>
      <c r="AIV18" s="50"/>
      <c r="AIW18" s="50"/>
      <c r="AIX18" s="50"/>
      <c r="AIY18" s="50"/>
      <c r="AIZ18" s="50"/>
      <c r="AJA18" s="50"/>
      <c r="AJB18" s="50"/>
      <c r="AJC18" s="50"/>
      <c r="AJD18" s="50"/>
      <c r="AJE18" s="50"/>
      <c r="AJF18" s="50"/>
      <c r="AJG18" s="50"/>
      <c r="AJH18" s="50"/>
      <c r="AJI18" s="50"/>
      <c r="AJJ18" s="50"/>
      <c r="AJK18" s="50"/>
      <c r="AJL18" s="50"/>
      <c r="AJM18" s="50"/>
      <c r="AJN18" s="50"/>
      <c r="AJO18" s="50"/>
      <c r="AJP18" s="50"/>
      <c r="AJQ18" s="50"/>
      <c r="AJR18" s="50"/>
      <c r="AJS18" s="50"/>
      <c r="AJT18" s="50"/>
      <c r="AJU18" s="50"/>
      <c r="AJV18" s="50"/>
      <c r="AJW18" s="50"/>
      <c r="AJX18" s="50"/>
      <c r="AJY18" s="50"/>
      <c r="AJZ18" s="50"/>
      <c r="AKA18" s="50"/>
      <c r="AKB18" s="50"/>
      <c r="AKC18" s="50"/>
      <c r="AKD18" s="50"/>
      <c r="AKE18" s="50"/>
      <c r="AKF18" s="50"/>
      <c r="AKG18" s="50"/>
      <c r="AKH18" s="50"/>
      <c r="AKI18" s="50"/>
      <c r="AKJ18" s="50"/>
      <c r="AKK18" s="50"/>
      <c r="AKL18" s="50"/>
      <c r="AKM18" s="50"/>
      <c r="AKN18" s="50"/>
      <c r="AKO18" s="50"/>
      <c r="AKP18" s="50"/>
      <c r="AKQ18" s="50"/>
      <c r="AKR18" s="50"/>
      <c r="AKS18" s="50"/>
      <c r="AKT18" s="50"/>
      <c r="AKU18" s="50"/>
      <c r="AKV18" s="50"/>
      <c r="AKW18" s="50"/>
      <c r="AKX18" s="50"/>
      <c r="AKY18" s="50"/>
      <c r="AKZ18" s="50"/>
      <c r="ALA18" s="50"/>
      <c r="ALB18" s="50"/>
      <c r="ALC18" s="50"/>
      <c r="ALD18" s="50"/>
      <c r="ALE18" s="50"/>
      <c r="ALF18" s="50"/>
      <c r="ALG18" s="50"/>
      <c r="ALH18" s="50"/>
      <c r="ALI18" s="50"/>
      <c r="ALJ18" s="50"/>
      <c r="ALK18" s="50"/>
      <c r="ALL18" s="50"/>
      <c r="ALM18" s="50"/>
      <c r="ALN18" s="50"/>
      <c r="ALO18" s="50"/>
      <c r="ALP18" s="50"/>
      <c r="ALQ18" s="50"/>
      <c r="ALR18" s="50"/>
      <c r="ALS18" s="50"/>
      <c r="ALT18" s="50"/>
      <c r="ALU18" s="50"/>
      <c r="ALV18" s="50"/>
      <c r="ALW18" s="50"/>
      <c r="ALX18" s="50"/>
      <c r="ALY18" s="50"/>
      <c r="ALZ18" s="50"/>
      <c r="AMA18" s="50"/>
      <c r="AMB18" s="50"/>
      <c r="AMC18" s="50"/>
      <c r="AMD18" s="50"/>
      <c r="AME18" s="50"/>
      <c r="AMF18" s="50"/>
      <c r="AMG18" s="50"/>
      <c r="AMH18" s="50"/>
      <c r="AMI18" s="50"/>
      <c r="AMJ18" s="50"/>
      <c r="AMK18" s="50"/>
      <c r="AML18" s="50"/>
      <c r="AMM18" s="50"/>
      <c r="AMN18" s="50"/>
      <c r="AMO18" s="50"/>
      <c r="AMP18" s="50"/>
      <c r="AMQ18" s="50"/>
      <c r="AMR18" s="50"/>
      <c r="AMS18" s="50"/>
      <c r="AMT18" s="50"/>
      <c r="AMU18" s="50"/>
      <c r="AMV18" s="50"/>
      <c r="AMW18" s="50"/>
      <c r="AMX18" s="50"/>
      <c r="AMY18" s="50"/>
      <c r="AMZ18" s="50"/>
      <c r="ANA18" s="50"/>
      <c r="ANB18" s="50"/>
      <c r="ANC18" s="50"/>
      <c r="AND18" s="50"/>
      <c r="ANE18" s="50"/>
      <c r="ANF18" s="50"/>
      <c r="ANG18" s="50"/>
      <c r="ANH18" s="50"/>
      <c r="ANI18" s="50"/>
      <c r="ANJ18" s="50"/>
      <c r="ANK18" s="50"/>
      <c r="ANL18" s="50"/>
      <c r="ANM18" s="50"/>
      <c r="ANN18" s="50"/>
      <c r="ANO18" s="50"/>
      <c r="ANP18" s="50"/>
      <c r="ANQ18" s="50"/>
      <c r="ANR18" s="50"/>
      <c r="ANS18" s="50"/>
      <c r="ANT18" s="50"/>
      <c r="ANU18" s="50"/>
      <c r="ANV18" s="50"/>
      <c r="ANW18" s="50"/>
      <c r="ANX18" s="50"/>
      <c r="ANY18" s="50"/>
      <c r="ANZ18" s="50"/>
      <c r="AOA18" s="50"/>
      <c r="AOB18" s="50"/>
      <c r="AOC18" s="50"/>
      <c r="AOD18" s="50"/>
      <c r="AOE18" s="50"/>
      <c r="AOF18" s="50"/>
      <c r="AOG18" s="50"/>
      <c r="AOH18" s="50"/>
      <c r="AOI18" s="50"/>
      <c r="AOJ18" s="50"/>
      <c r="AOK18" s="50"/>
      <c r="AOL18" s="50"/>
      <c r="AOM18" s="50"/>
      <c r="AON18" s="50"/>
      <c r="AOO18" s="50"/>
      <c r="AOP18" s="50"/>
      <c r="AOQ18" s="50"/>
      <c r="AOR18" s="50"/>
      <c r="AOS18" s="50"/>
      <c r="AOT18" s="50"/>
      <c r="AOU18" s="50"/>
      <c r="AOV18" s="50"/>
      <c r="AOW18" s="50"/>
      <c r="AOX18" s="50"/>
      <c r="AOY18" s="50"/>
      <c r="AOZ18" s="50"/>
      <c r="APA18" s="50"/>
      <c r="APB18" s="50"/>
      <c r="APC18" s="50"/>
      <c r="APD18" s="50"/>
      <c r="APE18" s="50"/>
      <c r="APF18" s="50"/>
      <c r="APG18" s="50"/>
      <c r="APH18" s="50"/>
      <c r="API18" s="50"/>
      <c r="APJ18" s="50"/>
      <c r="APK18" s="50"/>
      <c r="APL18" s="50"/>
      <c r="APM18" s="50"/>
      <c r="APN18" s="50"/>
      <c r="APO18" s="50"/>
      <c r="APP18" s="50"/>
      <c r="APQ18" s="50"/>
      <c r="APR18" s="50"/>
      <c r="APS18" s="50"/>
      <c r="APT18" s="50"/>
      <c r="APU18" s="50"/>
      <c r="APV18" s="50"/>
      <c r="APW18" s="50"/>
      <c r="APX18" s="50"/>
      <c r="APY18" s="50"/>
      <c r="APZ18" s="50"/>
      <c r="AQA18" s="50"/>
      <c r="AQB18" s="50"/>
      <c r="AQC18" s="50"/>
      <c r="AQD18" s="50"/>
      <c r="AQE18" s="50"/>
      <c r="AQF18" s="50"/>
      <c r="AQG18" s="50"/>
      <c r="AQH18" s="50"/>
      <c r="AQI18" s="50"/>
      <c r="AQJ18" s="50"/>
      <c r="AQK18" s="50"/>
      <c r="AQL18" s="50"/>
      <c r="AQM18" s="50"/>
      <c r="AQN18" s="50"/>
      <c r="AQO18" s="50"/>
      <c r="AQP18" s="50"/>
      <c r="AQQ18" s="50"/>
      <c r="AQR18" s="50"/>
      <c r="AQS18" s="50"/>
      <c r="AQT18" s="50"/>
      <c r="AQU18" s="50"/>
      <c r="AQV18" s="50"/>
      <c r="AQW18" s="50"/>
      <c r="AQX18" s="50"/>
      <c r="AQY18" s="50"/>
      <c r="AQZ18" s="50"/>
      <c r="ARA18" s="50"/>
      <c r="ARB18" s="50"/>
      <c r="ARC18" s="50"/>
      <c r="ARD18" s="50"/>
      <c r="ARE18" s="50"/>
      <c r="ARF18" s="50"/>
      <c r="ARG18" s="50"/>
      <c r="ARH18" s="50"/>
      <c r="ARI18" s="50"/>
      <c r="ARJ18" s="50"/>
      <c r="ARK18" s="50"/>
      <c r="ARL18" s="50"/>
      <c r="ARM18" s="50"/>
      <c r="ARN18" s="50"/>
      <c r="ARO18" s="50"/>
      <c r="ARP18" s="50"/>
      <c r="ARQ18" s="50"/>
      <c r="ARR18" s="50"/>
      <c r="ARS18" s="50"/>
      <c r="ART18" s="50"/>
      <c r="ARU18" s="50"/>
      <c r="ARV18" s="50"/>
      <c r="ARW18" s="50"/>
      <c r="ARX18" s="50"/>
      <c r="ARY18" s="50"/>
      <c r="ARZ18" s="50"/>
      <c r="ASA18" s="50"/>
      <c r="ASB18" s="50"/>
      <c r="ASC18" s="50"/>
      <c r="ASD18" s="50"/>
      <c r="ASE18" s="50"/>
      <c r="ASF18" s="50"/>
      <c r="ASG18" s="50"/>
      <c r="ASH18" s="50"/>
      <c r="ASI18" s="50"/>
      <c r="ASJ18" s="50"/>
      <c r="ASK18" s="50"/>
      <c r="ASL18" s="50"/>
      <c r="ASM18" s="50"/>
      <c r="ASN18" s="50"/>
      <c r="ASO18" s="50"/>
      <c r="ASP18" s="50"/>
      <c r="ASQ18" s="50"/>
      <c r="ASR18" s="50"/>
      <c r="ASS18" s="50"/>
      <c r="AST18" s="50"/>
      <c r="ASU18" s="50"/>
      <c r="ASV18" s="50"/>
      <c r="ASW18" s="50"/>
      <c r="ASX18" s="50"/>
      <c r="ASY18" s="50"/>
      <c r="ASZ18" s="50"/>
      <c r="ATA18" s="50"/>
      <c r="ATB18" s="50"/>
      <c r="ATC18" s="50"/>
      <c r="ATD18" s="50"/>
      <c r="ATE18" s="50"/>
      <c r="ATF18" s="50"/>
      <c r="ATG18" s="50"/>
      <c r="ATH18" s="50"/>
      <c r="ATI18" s="50"/>
      <c r="ATJ18" s="50"/>
      <c r="ATK18" s="50"/>
      <c r="ATL18" s="50"/>
      <c r="ATM18" s="50"/>
      <c r="ATN18" s="50"/>
      <c r="ATO18" s="50"/>
      <c r="ATP18" s="50"/>
      <c r="ATQ18" s="50"/>
      <c r="ATR18" s="50"/>
      <c r="ATS18" s="50"/>
      <c r="ATT18" s="50"/>
      <c r="ATU18" s="50"/>
      <c r="ATV18" s="50"/>
      <c r="ATW18" s="50"/>
      <c r="ATX18" s="50"/>
      <c r="ATY18" s="50"/>
      <c r="ATZ18" s="50"/>
      <c r="AUA18" s="50"/>
      <c r="AUB18" s="50"/>
      <c r="AUC18" s="50"/>
      <c r="AUD18" s="50"/>
      <c r="AUE18" s="50"/>
      <c r="AUF18" s="50"/>
      <c r="AUG18" s="50"/>
      <c r="AUH18" s="50"/>
      <c r="AUI18" s="50"/>
      <c r="AUJ18" s="50"/>
      <c r="AUK18" s="50"/>
      <c r="AUL18" s="50"/>
      <c r="AUM18" s="50"/>
      <c r="AUN18" s="50"/>
      <c r="AUO18" s="50"/>
      <c r="AUP18" s="50"/>
      <c r="AUQ18" s="50"/>
      <c r="AUR18" s="50"/>
      <c r="AUS18" s="50"/>
      <c r="AUT18" s="50"/>
      <c r="AUU18" s="50"/>
      <c r="AUV18" s="50"/>
      <c r="AUW18" s="50"/>
      <c r="AUX18" s="50"/>
      <c r="AUY18" s="50"/>
      <c r="AUZ18" s="50"/>
      <c r="AVA18" s="50"/>
      <c r="AVB18" s="50"/>
      <c r="AVC18" s="50"/>
      <c r="AVD18" s="50"/>
      <c r="AVE18" s="50"/>
      <c r="AVF18" s="50"/>
      <c r="AVG18" s="50"/>
      <c r="AVH18" s="50"/>
      <c r="AVI18" s="50"/>
      <c r="AVJ18" s="50"/>
      <c r="AVK18" s="50"/>
      <c r="AVL18" s="50"/>
      <c r="AVM18" s="50"/>
      <c r="AVN18" s="50"/>
      <c r="AVO18" s="50"/>
      <c r="AVP18" s="50"/>
      <c r="AVQ18" s="50"/>
      <c r="AVR18" s="50"/>
      <c r="AVS18" s="50"/>
      <c r="AVT18" s="50"/>
      <c r="AVU18" s="50"/>
      <c r="AVV18" s="50"/>
      <c r="AVW18" s="50"/>
      <c r="AVX18" s="50"/>
      <c r="AVY18" s="50"/>
      <c r="AVZ18" s="50"/>
      <c r="AWA18" s="50"/>
      <c r="AWB18" s="50"/>
      <c r="AWC18" s="50"/>
      <c r="AWD18" s="50"/>
      <c r="AWE18" s="50"/>
      <c r="AWF18" s="50"/>
      <c r="AWG18" s="50"/>
      <c r="AWH18" s="50"/>
      <c r="AWI18" s="50"/>
      <c r="AWJ18" s="50"/>
      <c r="AWK18" s="50"/>
      <c r="AWL18" s="50"/>
      <c r="AWM18" s="50"/>
      <c r="AWN18" s="50"/>
      <c r="AWO18" s="50"/>
      <c r="AWP18" s="50"/>
      <c r="AWQ18" s="50"/>
      <c r="AWR18" s="50"/>
      <c r="AWS18" s="50"/>
      <c r="AWT18" s="50"/>
      <c r="AWU18" s="50"/>
      <c r="AWV18" s="50"/>
      <c r="AWW18" s="50"/>
      <c r="AWX18" s="50"/>
      <c r="AWY18" s="50"/>
      <c r="AWZ18" s="50"/>
      <c r="AXA18" s="50"/>
      <c r="AXB18" s="50"/>
      <c r="AXC18" s="50"/>
      <c r="AXD18" s="50"/>
      <c r="AXE18" s="50"/>
      <c r="AXF18" s="50"/>
      <c r="AXG18" s="50"/>
      <c r="AXH18" s="50"/>
      <c r="AXI18" s="50"/>
      <c r="AXJ18" s="50"/>
      <c r="AXK18" s="50"/>
      <c r="AXL18" s="50"/>
      <c r="AXM18" s="50"/>
      <c r="AXN18" s="50"/>
      <c r="AXO18" s="50"/>
      <c r="AXP18" s="50"/>
      <c r="AXQ18" s="50"/>
      <c r="AXR18" s="50"/>
      <c r="AXS18" s="50"/>
      <c r="AXT18" s="50"/>
      <c r="AXU18" s="50"/>
      <c r="AXV18" s="50"/>
      <c r="AXW18" s="50"/>
      <c r="AXX18" s="50"/>
      <c r="AXY18" s="50"/>
      <c r="AXZ18" s="50"/>
      <c r="AYA18" s="50"/>
      <c r="AYB18" s="50"/>
      <c r="AYC18" s="50"/>
      <c r="AYD18" s="50"/>
      <c r="AYE18" s="50"/>
      <c r="AYF18" s="50"/>
      <c r="AYG18" s="50"/>
      <c r="AYH18" s="50"/>
      <c r="AYI18" s="50"/>
      <c r="AYJ18" s="50"/>
      <c r="AYK18" s="50"/>
      <c r="AYL18" s="50"/>
      <c r="AYM18" s="50"/>
      <c r="AYN18" s="50"/>
      <c r="AYO18" s="50"/>
      <c r="AYP18" s="50"/>
      <c r="AYQ18" s="50"/>
      <c r="AYR18" s="50"/>
      <c r="AYS18" s="50"/>
      <c r="AYT18" s="50"/>
      <c r="AYU18" s="50"/>
      <c r="AYV18" s="50"/>
      <c r="AYW18" s="50"/>
      <c r="AYX18" s="50"/>
      <c r="AYY18" s="50"/>
      <c r="AYZ18" s="50"/>
      <c r="AZA18" s="50"/>
      <c r="AZB18" s="50"/>
      <c r="AZC18" s="50"/>
      <c r="AZD18" s="50"/>
      <c r="AZE18" s="50"/>
      <c r="AZF18" s="50"/>
      <c r="AZG18" s="50"/>
      <c r="AZH18" s="50"/>
      <c r="AZI18" s="50"/>
      <c r="AZJ18" s="50"/>
      <c r="AZK18" s="50"/>
      <c r="AZL18" s="50"/>
      <c r="AZM18" s="50"/>
      <c r="AZN18" s="50"/>
      <c r="AZO18" s="50"/>
      <c r="AZP18" s="50"/>
      <c r="AZQ18" s="50"/>
      <c r="AZR18" s="50"/>
      <c r="AZS18" s="50"/>
      <c r="AZT18" s="50"/>
      <c r="AZU18" s="50"/>
      <c r="AZV18" s="50"/>
      <c r="AZW18" s="50"/>
      <c r="AZX18" s="50"/>
      <c r="AZY18" s="50"/>
      <c r="AZZ18" s="50"/>
      <c r="BAA18" s="50"/>
      <c r="BAB18" s="50"/>
      <c r="BAC18" s="50"/>
      <c r="BAD18" s="50"/>
      <c r="BAE18" s="50"/>
      <c r="BAF18" s="50"/>
      <c r="BAG18" s="50"/>
      <c r="BAH18" s="50"/>
      <c r="BAI18" s="50"/>
      <c r="BAJ18" s="50"/>
      <c r="BAK18" s="50"/>
      <c r="BAL18" s="50"/>
      <c r="BAM18" s="50"/>
      <c r="BAN18" s="50"/>
      <c r="BAO18" s="50"/>
      <c r="BAP18" s="50"/>
      <c r="BAQ18" s="50"/>
      <c r="BAR18" s="50"/>
      <c r="BAS18" s="50"/>
      <c r="BAT18" s="50"/>
      <c r="BAU18" s="50"/>
      <c r="BAV18" s="50"/>
      <c r="BAW18" s="50"/>
      <c r="BAX18" s="50"/>
      <c r="BAY18" s="50"/>
      <c r="BAZ18" s="50"/>
      <c r="BBA18" s="50"/>
      <c r="BBB18" s="50"/>
      <c r="BBC18" s="50"/>
      <c r="BBD18" s="50"/>
      <c r="BBE18" s="50"/>
      <c r="BBF18" s="50"/>
      <c r="BBG18" s="50"/>
      <c r="BBH18" s="50"/>
      <c r="BBI18" s="50"/>
      <c r="BBJ18" s="50"/>
      <c r="BBK18" s="50"/>
      <c r="BBL18" s="50"/>
      <c r="BBM18" s="50"/>
      <c r="BBN18" s="50"/>
      <c r="BBO18" s="50"/>
      <c r="BBP18" s="50"/>
      <c r="BBQ18" s="50"/>
      <c r="BBR18" s="50"/>
      <c r="BBS18" s="50"/>
      <c r="BBT18" s="50"/>
      <c r="BBU18" s="50"/>
      <c r="BBV18" s="50"/>
      <c r="BBW18" s="50"/>
      <c r="BBX18" s="50"/>
      <c r="BBY18" s="50"/>
      <c r="BBZ18" s="50"/>
      <c r="BCA18" s="50"/>
      <c r="BCB18" s="50"/>
      <c r="BCC18" s="50"/>
      <c r="BCD18" s="50"/>
      <c r="BCE18" s="50"/>
      <c r="BCF18" s="50"/>
      <c r="BCG18" s="50"/>
      <c r="BCH18" s="50"/>
      <c r="BCI18" s="50"/>
      <c r="BCJ18" s="50"/>
      <c r="BCK18" s="50"/>
      <c r="BCL18" s="50"/>
      <c r="BCM18" s="50"/>
      <c r="BCN18" s="50"/>
      <c r="BCO18" s="50"/>
      <c r="BCP18" s="50"/>
      <c r="BCQ18" s="50"/>
      <c r="BCR18" s="50"/>
      <c r="BCS18" s="50"/>
      <c r="BCT18" s="50"/>
      <c r="BCU18" s="50"/>
      <c r="BCV18" s="50"/>
      <c r="BCW18" s="50"/>
      <c r="BCX18" s="50"/>
      <c r="BCY18" s="50"/>
      <c r="BCZ18" s="50"/>
      <c r="BDA18" s="50"/>
      <c r="BDB18" s="50"/>
      <c r="BDC18" s="50"/>
      <c r="BDD18" s="50"/>
      <c r="BDE18" s="50"/>
      <c r="BDF18" s="50"/>
      <c r="BDG18" s="50"/>
      <c r="BDH18" s="50"/>
      <c r="BDI18" s="50"/>
      <c r="BDJ18" s="50"/>
      <c r="BDK18" s="50"/>
      <c r="BDL18" s="50"/>
      <c r="BDM18" s="50"/>
      <c r="BDN18" s="50"/>
      <c r="BDO18" s="50"/>
      <c r="BDP18" s="50"/>
      <c r="BDQ18" s="50"/>
      <c r="BDR18" s="50"/>
      <c r="BDS18" s="50"/>
      <c r="BDT18" s="50"/>
      <c r="BDU18" s="50"/>
      <c r="BDV18" s="50"/>
      <c r="BDW18" s="50"/>
      <c r="BDX18" s="50"/>
      <c r="BDY18" s="50"/>
      <c r="BDZ18" s="50"/>
      <c r="BEA18" s="50"/>
      <c r="BEB18" s="50"/>
      <c r="BEC18" s="50"/>
      <c r="BED18" s="50"/>
      <c r="BEE18" s="50"/>
      <c r="BEF18" s="50"/>
      <c r="BEG18" s="50"/>
      <c r="BEH18" s="50"/>
      <c r="BEI18" s="50"/>
      <c r="BEJ18" s="50"/>
      <c r="BEK18" s="50"/>
      <c r="BEL18" s="50"/>
      <c r="BEM18" s="50"/>
      <c r="BEN18" s="50"/>
      <c r="BEO18" s="50"/>
      <c r="BEP18" s="50"/>
      <c r="BEQ18" s="50"/>
      <c r="BER18" s="50"/>
      <c r="BES18" s="50"/>
      <c r="BET18" s="50"/>
      <c r="BEU18" s="50"/>
      <c r="BEV18" s="50"/>
      <c r="BEW18" s="50"/>
      <c r="BEX18" s="50"/>
      <c r="BEY18" s="50"/>
      <c r="BEZ18" s="50"/>
      <c r="BFA18" s="50"/>
      <c r="BFB18" s="50"/>
      <c r="BFC18" s="50"/>
      <c r="BFD18" s="50"/>
      <c r="BFE18" s="50"/>
      <c r="BFF18" s="50"/>
      <c r="BFG18" s="50"/>
      <c r="BFH18" s="50"/>
      <c r="BFI18" s="50"/>
      <c r="BFJ18" s="50"/>
      <c r="BFK18" s="50"/>
      <c r="BFL18" s="50"/>
      <c r="BFM18" s="50"/>
      <c r="BFN18" s="50"/>
      <c r="BFO18" s="50"/>
      <c r="BFP18" s="50"/>
      <c r="BFQ18" s="50"/>
      <c r="BFR18" s="50"/>
      <c r="BFS18" s="50"/>
      <c r="BFT18" s="50"/>
      <c r="BFU18" s="50"/>
      <c r="BFV18" s="50"/>
      <c r="BFW18" s="50"/>
      <c r="BFX18" s="50"/>
      <c r="BFY18" s="50"/>
      <c r="BFZ18" s="50"/>
      <c r="BGA18" s="50"/>
      <c r="BGB18" s="50"/>
      <c r="BGC18" s="50"/>
      <c r="BGD18" s="50"/>
      <c r="BGE18" s="50"/>
      <c r="BGF18" s="50"/>
      <c r="BGG18" s="50"/>
      <c r="BGH18" s="50"/>
      <c r="BGI18" s="50"/>
      <c r="BGJ18" s="50"/>
      <c r="BGK18" s="50"/>
      <c r="BGL18" s="50"/>
      <c r="BGM18" s="50"/>
      <c r="BGN18" s="50"/>
      <c r="BGO18" s="50"/>
      <c r="BGP18" s="50"/>
      <c r="BGQ18" s="50"/>
      <c r="BGR18" s="50"/>
      <c r="BGS18" s="50"/>
      <c r="BGT18" s="50"/>
      <c r="BGU18" s="50"/>
      <c r="BGV18" s="50"/>
      <c r="BGW18" s="50"/>
      <c r="BGX18" s="50"/>
      <c r="BGY18" s="50"/>
      <c r="BGZ18" s="50"/>
      <c r="BHA18" s="50"/>
      <c r="BHB18" s="50"/>
      <c r="BHC18" s="50"/>
      <c r="BHD18" s="50"/>
      <c r="BHE18" s="50"/>
      <c r="BHF18" s="50"/>
      <c r="BHG18" s="50"/>
      <c r="BHH18" s="50"/>
      <c r="BHI18" s="50"/>
      <c r="BHJ18" s="50"/>
      <c r="BHK18" s="50"/>
      <c r="BHL18" s="50"/>
      <c r="BHM18" s="50"/>
      <c r="BHN18" s="50"/>
      <c r="BHO18" s="50"/>
      <c r="BHP18" s="50"/>
      <c r="BHQ18" s="50"/>
      <c r="BHR18" s="50"/>
      <c r="BHS18" s="50"/>
      <c r="BHT18" s="50"/>
      <c r="BHU18" s="50"/>
      <c r="BHV18" s="50"/>
      <c r="BHW18" s="50"/>
      <c r="BHX18" s="50"/>
      <c r="BHY18" s="50"/>
      <c r="BHZ18" s="50"/>
      <c r="BIA18" s="50"/>
      <c r="BIB18" s="50"/>
      <c r="BIC18" s="50"/>
      <c r="BID18" s="50"/>
      <c r="BIE18" s="50"/>
      <c r="BIF18" s="50"/>
      <c r="BIG18" s="50"/>
      <c r="BIH18" s="50"/>
      <c r="BII18" s="50"/>
      <c r="BIJ18" s="50"/>
      <c r="BIK18" s="50"/>
      <c r="BIL18" s="50"/>
      <c r="BIM18" s="50"/>
      <c r="BIN18" s="50"/>
      <c r="BIO18" s="50"/>
      <c r="BIP18" s="50"/>
      <c r="BIQ18" s="50"/>
      <c r="BIR18" s="50"/>
      <c r="BIS18" s="50"/>
      <c r="BIT18" s="50"/>
      <c r="BIU18" s="50"/>
      <c r="BIV18" s="50"/>
      <c r="BIW18" s="50"/>
      <c r="BIX18" s="50"/>
      <c r="BIY18" s="50"/>
      <c r="BIZ18" s="50"/>
      <c r="BJA18" s="50"/>
      <c r="BJB18" s="50"/>
      <c r="BJC18" s="50"/>
      <c r="BJD18" s="50"/>
      <c r="BJE18" s="50"/>
      <c r="BJF18" s="50"/>
      <c r="BJG18" s="50"/>
      <c r="BJH18" s="50"/>
      <c r="BJI18" s="50"/>
      <c r="BJJ18" s="50"/>
      <c r="BJK18" s="50"/>
      <c r="BJL18" s="50"/>
      <c r="BJM18" s="50"/>
      <c r="BJN18" s="50"/>
      <c r="BJO18" s="50"/>
      <c r="BJP18" s="50"/>
      <c r="BJQ18" s="50"/>
      <c r="BJR18" s="50"/>
      <c r="BJS18" s="50"/>
      <c r="BJT18" s="50"/>
      <c r="BJU18" s="50"/>
      <c r="BJV18" s="50"/>
      <c r="BJW18" s="50"/>
      <c r="BJX18" s="50"/>
      <c r="BJY18" s="50"/>
      <c r="BJZ18" s="50"/>
      <c r="BKA18" s="50"/>
      <c r="BKB18" s="50"/>
      <c r="BKC18" s="50"/>
      <c r="BKD18" s="50"/>
      <c r="BKE18" s="50"/>
      <c r="BKF18" s="50"/>
      <c r="BKG18" s="50"/>
      <c r="BKH18" s="50"/>
      <c r="BKI18" s="50"/>
      <c r="BKJ18" s="50"/>
      <c r="BKK18" s="50"/>
      <c r="BKL18" s="50"/>
      <c r="BKM18" s="50"/>
      <c r="BKN18" s="50"/>
      <c r="BKO18" s="50"/>
      <c r="BKP18" s="50"/>
      <c r="BKQ18" s="50"/>
      <c r="BKR18" s="50"/>
      <c r="BKS18" s="50"/>
      <c r="BKT18" s="50"/>
      <c r="BKU18" s="50"/>
      <c r="BKV18" s="50"/>
      <c r="BKW18" s="50"/>
      <c r="BKX18" s="50"/>
      <c r="BKY18" s="50"/>
      <c r="BKZ18" s="50"/>
      <c r="BLA18" s="50"/>
      <c r="BLB18" s="50"/>
      <c r="BLC18" s="50"/>
      <c r="BLD18" s="50"/>
      <c r="BLE18" s="50"/>
      <c r="BLF18" s="50"/>
      <c r="BLG18" s="50"/>
      <c r="BLH18" s="50"/>
      <c r="BLI18" s="50"/>
      <c r="BLJ18" s="50"/>
      <c r="BLK18" s="50"/>
      <c r="BLL18" s="50"/>
      <c r="BLM18" s="50"/>
      <c r="BLN18" s="50"/>
      <c r="BLO18" s="50"/>
      <c r="BLP18" s="50"/>
      <c r="BLQ18" s="50"/>
      <c r="BLR18" s="50"/>
      <c r="BLS18" s="50"/>
      <c r="BLT18" s="50"/>
      <c r="BLU18" s="50"/>
      <c r="BLV18" s="50"/>
      <c r="BLW18" s="50"/>
      <c r="BLX18" s="50"/>
      <c r="BLY18" s="50"/>
      <c r="BLZ18" s="50"/>
      <c r="BMA18" s="50"/>
      <c r="BMB18" s="50"/>
      <c r="BMC18" s="50"/>
      <c r="BMD18" s="50"/>
      <c r="BME18" s="50"/>
      <c r="BMF18" s="50"/>
      <c r="BMG18" s="50"/>
      <c r="BMH18" s="50"/>
      <c r="BMI18" s="50"/>
      <c r="BMJ18" s="50"/>
      <c r="BMK18" s="50"/>
      <c r="BML18" s="50"/>
      <c r="BMM18" s="50"/>
      <c r="BMN18" s="50"/>
      <c r="BMO18" s="50"/>
      <c r="BMP18" s="50"/>
      <c r="BMQ18" s="50"/>
      <c r="BMR18" s="50"/>
      <c r="BMS18" s="50"/>
      <c r="BMT18" s="50"/>
      <c r="BMU18" s="50"/>
      <c r="BMV18" s="50"/>
      <c r="BMW18" s="50"/>
      <c r="BMX18" s="50"/>
      <c r="BMY18" s="50"/>
      <c r="BMZ18" s="50"/>
      <c r="BNA18" s="50"/>
      <c r="BNB18" s="50"/>
      <c r="BNC18" s="50"/>
      <c r="BND18" s="50"/>
      <c r="BNE18" s="50"/>
      <c r="BNF18" s="50"/>
      <c r="BNG18" s="50"/>
      <c r="BNH18" s="50"/>
      <c r="BNI18" s="50"/>
      <c r="BNJ18" s="50"/>
      <c r="BNK18" s="50"/>
      <c r="BNL18" s="50"/>
      <c r="BNM18" s="50"/>
      <c r="BNN18" s="50"/>
      <c r="BNO18" s="50"/>
      <c r="BNP18" s="50"/>
      <c r="BNQ18" s="50"/>
      <c r="BNR18" s="50"/>
      <c r="BNS18" s="50"/>
      <c r="BNT18" s="50"/>
      <c r="BNU18" s="50"/>
      <c r="BNV18" s="50"/>
      <c r="BNW18" s="50"/>
      <c r="BNX18" s="50"/>
      <c r="BNY18" s="50"/>
      <c r="BNZ18" s="50"/>
      <c r="BOA18" s="50"/>
      <c r="BOB18" s="50"/>
      <c r="BOC18" s="50"/>
      <c r="BOD18" s="50"/>
      <c r="BOE18" s="50"/>
      <c r="BOF18" s="50"/>
      <c r="BOG18" s="50"/>
      <c r="BOH18" s="50"/>
      <c r="BOI18" s="50"/>
      <c r="BOJ18" s="50"/>
      <c r="BOK18" s="50"/>
      <c r="BOL18" s="50"/>
      <c r="BOM18" s="50"/>
      <c r="BON18" s="50"/>
      <c r="BOO18" s="50"/>
      <c r="BOP18" s="50"/>
      <c r="BOQ18" s="50"/>
      <c r="BOR18" s="50"/>
      <c r="BOS18" s="50"/>
      <c r="BOT18" s="50"/>
      <c r="BOU18" s="50"/>
      <c r="BOV18" s="50"/>
      <c r="BOW18" s="50"/>
      <c r="BOX18" s="50"/>
      <c r="BOY18" s="50"/>
      <c r="BOZ18" s="50"/>
      <c r="BPA18" s="50"/>
      <c r="BPB18" s="50"/>
      <c r="BPC18" s="50"/>
      <c r="BPD18" s="50"/>
      <c r="BPE18" s="50"/>
      <c r="BPF18" s="50"/>
      <c r="BPG18" s="50"/>
      <c r="BPH18" s="50"/>
      <c r="BPI18" s="50"/>
      <c r="BPJ18" s="50"/>
      <c r="BPK18" s="50"/>
      <c r="BPL18" s="50"/>
      <c r="BPM18" s="50"/>
      <c r="BPN18" s="50"/>
      <c r="BPO18" s="50"/>
      <c r="BPP18" s="50"/>
      <c r="BPQ18" s="50"/>
      <c r="BPR18" s="50"/>
      <c r="BPS18" s="50"/>
      <c r="BPT18" s="50"/>
      <c r="BPU18" s="50"/>
      <c r="BPV18" s="50"/>
      <c r="BPW18" s="50"/>
      <c r="BPX18" s="50"/>
      <c r="BPY18" s="50"/>
      <c r="BPZ18" s="50"/>
      <c r="BQA18" s="50"/>
      <c r="BQB18" s="50"/>
      <c r="BQC18" s="50"/>
      <c r="BQD18" s="50"/>
      <c r="BQE18" s="50"/>
      <c r="BQF18" s="50"/>
      <c r="BQG18" s="50"/>
      <c r="BQH18" s="50"/>
      <c r="BQI18" s="50"/>
      <c r="BQJ18" s="50"/>
      <c r="BQK18" s="50"/>
      <c r="BQL18" s="50"/>
      <c r="BQM18" s="50"/>
      <c r="BQN18" s="50"/>
      <c r="BQO18" s="50"/>
      <c r="BQP18" s="50"/>
      <c r="BQQ18" s="50"/>
      <c r="BQR18" s="50"/>
      <c r="BQS18" s="50"/>
      <c r="BQT18" s="50"/>
      <c r="BQU18" s="50"/>
      <c r="BQV18" s="50"/>
      <c r="BQW18" s="50"/>
      <c r="BQX18" s="50"/>
      <c r="BQY18" s="50"/>
      <c r="BQZ18" s="50"/>
      <c r="BRA18" s="50"/>
      <c r="BRB18" s="50"/>
      <c r="BRC18" s="50"/>
      <c r="BRD18" s="50"/>
      <c r="BRE18" s="50"/>
      <c r="BRF18" s="50"/>
      <c r="BRG18" s="50"/>
      <c r="BRH18" s="50"/>
      <c r="BRI18" s="50"/>
      <c r="BRJ18" s="50"/>
      <c r="BRK18" s="50"/>
      <c r="BRL18" s="50"/>
      <c r="BRM18" s="50"/>
      <c r="BRN18" s="50"/>
      <c r="BRO18" s="50"/>
      <c r="BRP18" s="50"/>
      <c r="BRQ18" s="50"/>
      <c r="BRR18" s="50"/>
      <c r="BRS18" s="50"/>
      <c r="BRT18" s="50"/>
      <c r="BRU18" s="50"/>
      <c r="BRV18" s="50"/>
      <c r="BRW18" s="50"/>
      <c r="BRX18" s="50"/>
      <c r="BRY18" s="50"/>
      <c r="BRZ18" s="50"/>
      <c r="BSA18" s="50"/>
      <c r="BSB18" s="50"/>
      <c r="BSC18" s="50"/>
      <c r="BSD18" s="50"/>
      <c r="BSE18" s="50"/>
      <c r="BSF18" s="50"/>
      <c r="BSG18" s="50"/>
      <c r="BSH18" s="50"/>
      <c r="BSI18" s="50"/>
      <c r="BSJ18" s="50"/>
      <c r="BSK18" s="50"/>
      <c r="BSL18" s="50"/>
      <c r="BSM18" s="50"/>
      <c r="BSN18" s="50"/>
      <c r="BSO18" s="50"/>
      <c r="BSP18" s="50"/>
      <c r="BSQ18" s="50"/>
      <c r="BSR18" s="50"/>
      <c r="BSS18" s="50"/>
      <c r="BST18" s="50"/>
      <c r="BSU18" s="50"/>
      <c r="BSV18" s="50"/>
      <c r="BSW18" s="50"/>
      <c r="BSX18" s="50"/>
      <c r="BSY18" s="50"/>
      <c r="BSZ18" s="50"/>
      <c r="BTA18" s="50"/>
      <c r="BTB18" s="50"/>
      <c r="BTC18" s="50"/>
      <c r="BTD18" s="50"/>
      <c r="BTE18" s="50"/>
      <c r="BTF18" s="50"/>
      <c r="BTG18" s="50"/>
      <c r="BTH18" s="50"/>
      <c r="BTI18" s="50"/>
      <c r="BTJ18" s="50"/>
      <c r="BTK18" s="50"/>
      <c r="BTL18" s="50"/>
      <c r="BTM18" s="50"/>
      <c r="BTN18" s="50"/>
      <c r="BTO18" s="50"/>
      <c r="BTP18" s="50"/>
      <c r="BTQ18" s="50"/>
      <c r="BTR18" s="50"/>
      <c r="BTS18" s="50"/>
      <c r="BTT18" s="50"/>
      <c r="BTU18" s="50"/>
      <c r="BTV18" s="50"/>
      <c r="BTW18" s="50"/>
      <c r="BTX18" s="50"/>
      <c r="BTY18" s="50"/>
      <c r="BTZ18" s="50"/>
      <c r="BUA18" s="50"/>
      <c r="BUB18" s="50"/>
      <c r="BUC18" s="50"/>
      <c r="BUD18" s="50"/>
      <c r="BUE18" s="50"/>
      <c r="BUF18" s="50"/>
      <c r="BUG18" s="50"/>
      <c r="BUH18" s="50"/>
      <c r="BUI18" s="50"/>
      <c r="BUJ18" s="50"/>
      <c r="BUK18" s="50"/>
      <c r="BUL18" s="50"/>
      <c r="BUM18" s="50"/>
      <c r="BUN18" s="50"/>
      <c r="BUO18" s="50"/>
      <c r="BUP18" s="50"/>
      <c r="BUQ18" s="50"/>
      <c r="BUR18" s="50"/>
      <c r="BUS18" s="50"/>
      <c r="BUT18" s="50"/>
      <c r="BUU18" s="50"/>
      <c r="BUV18" s="50"/>
      <c r="BUW18" s="50"/>
      <c r="BUX18" s="50"/>
      <c r="BUY18" s="50"/>
      <c r="BUZ18" s="50"/>
      <c r="BVA18" s="50"/>
      <c r="BVB18" s="50"/>
      <c r="BVC18" s="50"/>
      <c r="BVD18" s="50"/>
      <c r="BVE18" s="50"/>
      <c r="BVF18" s="50"/>
      <c r="BVG18" s="50"/>
      <c r="BVH18" s="50"/>
      <c r="BVI18" s="50"/>
      <c r="BVJ18" s="50"/>
      <c r="BVK18" s="50"/>
      <c r="BVL18" s="50"/>
      <c r="BVM18" s="50"/>
      <c r="BVN18" s="50"/>
      <c r="BVO18" s="50"/>
      <c r="BVP18" s="50"/>
      <c r="BVQ18" s="50"/>
      <c r="BVR18" s="50"/>
      <c r="BVS18" s="50"/>
      <c r="BVT18" s="50"/>
      <c r="BVU18" s="50"/>
      <c r="BVV18" s="50"/>
      <c r="BVW18" s="50"/>
      <c r="BVX18" s="50"/>
      <c r="BVY18" s="50"/>
      <c r="BVZ18" s="50"/>
      <c r="BWA18" s="50"/>
      <c r="BWB18" s="50"/>
      <c r="BWC18" s="50"/>
      <c r="BWD18" s="50"/>
      <c r="BWE18" s="50"/>
      <c r="BWF18" s="50"/>
      <c r="BWG18" s="50"/>
      <c r="BWH18" s="50"/>
      <c r="BWI18" s="50"/>
      <c r="BWJ18" s="50"/>
      <c r="BWK18" s="50"/>
      <c r="BWL18" s="50"/>
      <c r="BWM18" s="50"/>
      <c r="BWN18" s="50"/>
      <c r="BWO18" s="50"/>
      <c r="BWP18" s="50"/>
      <c r="BWQ18" s="50"/>
      <c r="BWR18" s="50"/>
      <c r="BWS18" s="50"/>
      <c r="BWT18" s="50"/>
      <c r="BWU18" s="50"/>
      <c r="BWV18" s="50"/>
      <c r="BWW18" s="50"/>
      <c r="BWX18" s="50"/>
      <c r="BWY18" s="50"/>
      <c r="BWZ18" s="50"/>
      <c r="BXA18" s="50"/>
      <c r="BXB18" s="50"/>
      <c r="BXC18" s="50"/>
      <c r="BXD18" s="50"/>
      <c r="BXE18" s="50"/>
      <c r="BXF18" s="50"/>
      <c r="BXG18" s="50"/>
      <c r="BXH18" s="50"/>
      <c r="BXI18" s="50"/>
      <c r="BXJ18" s="50"/>
      <c r="BXK18" s="50"/>
      <c r="BXL18" s="50"/>
      <c r="BXM18" s="50"/>
      <c r="BXN18" s="50"/>
      <c r="BXO18" s="50"/>
      <c r="BXP18" s="50"/>
      <c r="BXQ18" s="50"/>
      <c r="BXR18" s="50"/>
      <c r="BXS18" s="50"/>
      <c r="BXT18" s="50"/>
      <c r="BXU18" s="50"/>
      <c r="BXV18" s="50"/>
      <c r="BXW18" s="50"/>
      <c r="BXX18" s="50"/>
      <c r="BXY18" s="50"/>
      <c r="BXZ18" s="50"/>
      <c r="BYA18" s="50"/>
      <c r="BYB18" s="50"/>
      <c r="BYC18" s="50"/>
      <c r="BYD18" s="50"/>
      <c r="BYE18" s="50"/>
      <c r="BYF18" s="50"/>
      <c r="BYG18" s="50"/>
      <c r="BYH18" s="50"/>
      <c r="BYI18" s="50"/>
      <c r="BYJ18" s="50"/>
      <c r="BYK18" s="50"/>
      <c r="BYL18" s="50"/>
      <c r="BYM18" s="50"/>
      <c r="BYN18" s="50"/>
      <c r="BYO18" s="50"/>
      <c r="BYP18" s="50"/>
      <c r="BYQ18" s="50"/>
      <c r="BYR18" s="50"/>
      <c r="BYS18" s="50"/>
      <c r="BYT18" s="50"/>
      <c r="BYU18" s="50"/>
      <c r="BYV18" s="50"/>
      <c r="BYW18" s="50"/>
      <c r="BYX18" s="50"/>
      <c r="BYY18" s="50"/>
      <c r="BYZ18" s="50"/>
      <c r="BZA18" s="50"/>
      <c r="BZB18" s="50"/>
      <c r="BZC18" s="50"/>
      <c r="BZD18" s="50"/>
      <c r="BZE18" s="50"/>
      <c r="BZF18" s="50"/>
      <c r="BZG18" s="50"/>
      <c r="BZH18" s="50"/>
      <c r="BZI18" s="50"/>
      <c r="BZJ18" s="50"/>
      <c r="BZK18" s="50"/>
      <c r="BZL18" s="50"/>
      <c r="BZM18" s="50"/>
      <c r="BZN18" s="50"/>
      <c r="BZO18" s="50"/>
      <c r="BZP18" s="50"/>
      <c r="BZQ18" s="50"/>
      <c r="BZR18" s="50"/>
      <c r="BZS18" s="50"/>
      <c r="BZT18" s="50"/>
      <c r="BZU18" s="50"/>
      <c r="BZV18" s="50"/>
      <c r="BZW18" s="50"/>
      <c r="BZX18" s="50"/>
      <c r="BZY18" s="50"/>
      <c r="BZZ18" s="50"/>
      <c r="CAA18" s="50"/>
      <c r="CAB18" s="50"/>
      <c r="CAC18" s="50"/>
      <c r="CAD18" s="50"/>
      <c r="CAE18" s="50"/>
      <c r="CAF18" s="50"/>
      <c r="CAG18" s="50"/>
      <c r="CAH18" s="50"/>
      <c r="CAI18" s="50"/>
      <c r="CAJ18" s="50"/>
      <c r="CAK18" s="50"/>
      <c r="CAL18" s="50"/>
      <c r="CAM18" s="50"/>
      <c r="CAN18" s="50"/>
      <c r="CAO18" s="50"/>
      <c r="CAP18" s="50"/>
      <c r="CAQ18" s="50"/>
      <c r="CAR18" s="50"/>
      <c r="CAS18" s="50"/>
      <c r="CAT18" s="50"/>
      <c r="CAU18" s="50"/>
      <c r="CAV18" s="50"/>
      <c r="CAW18" s="50"/>
      <c r="CAX18" s="50"/>
      <c r="CAY18" s="50"/>
      <c r="CAZ18" s="50"/>
      <c r="CBA18" s="50"/>
      <c r="CBB18" s="50"/>
      <c r="CBC18" s="50"/>
      <c r="CBD18" s="50"/>
      <c r="CBE18" s="50"/>
      <c r="CBF18" s="50"/>
      <c r="CBG18" s="50"/>
      <c r="CBH18" s="50"/>
      <c r="CBI18" s="50"/>
      <c r="CBJ18" s="50"/>
      <c r="CBK18" s="50"/>
      <c r="CBL18" s="50"/>
      <c r="CBM18" s="50"/>
      <c r="CBN18" s="50"/>
      <c r="CBO18" s="50"/>
      <c r="CBP18" s="50"/>
      <c r="CBQ18" s="50"/>
      <c r="CBR18" s="50"/>
      <c r="CBS18" s="50"/>
      <c r="CBT18" s="50"/>
      <c r="CBU18" s="50"/>
      <c r="CBV18" s="50"/>
      <c r="CBW18" s="50"/>
      <c r="CBX18" s="50"/>
      <c r="CBY18" s="50"/>
      <c r="CBZ18" s="50"/>
      <c r="CCA18" s="50"/>
      <c r="CCB18" s="50"/>
      <c r="CCC18" s="50"/>
      <c r="CCD18" s="50"/>
      <c r="CCE18" s="50"/>
      <c r="CCF18" s="50"/>
      <c r="CCG18" s="50"/>
      <c r="CCH18" s="50"/>
      <c r="CCI18" s="50"/>
      <c r="CCJ18" s="50"/>
      <c r="CCK18" s="50"/>
      <c r="CCL18" s="50"/>
      <c r="CCM18" s="50"/>
      <c r="CCN18" s="50"/>
      <c r="CCO18" s="50"/>
      <c r="CCP18" s="50"/>
      <c r="CCQ18" s="50"/>
      <c r="CCR18" s="50"/>
      <c r="CCS18" s="50"/>
      <c r="CCT18" s="50"/>
      <c r="CCU18" s="50"/>
      <c r="CCV18" s="50"/>
      <c r="CCW18" s="50"/>
      <c r="CCX18" s="50"/>
      <c r="CCY18" s="50"/>
      <c r="CCZ18" s="50"/>
      <c r="CDA18" s="50"/>
      <c r="CDB18" s="50"/>
      <c r="CDC18" s="50"/>
      <c r="CDD18" s="50"/>
      <c r="CDE18" s="50"/>
      <c r="CDF18" s="50"/>
      <c r="CDG18" s="50"/>
      <c r="CDH18" s="50"/>
      <c r="CDI18" s="50"/>
      <c r="CDJ18" s="50"/>
      <c r="CDK18" s="50"/>
      <c r="CDL18" s="50"/>
      <c r="CDM18" s="50"/>
      <c r="CDN18" s="50"/>
      <c r="CDO18" s="50"/>
      <c r="CDP18" s="50"/>
      <c r="CDQ18" s="50"/>
      <c r="CDR18" s="50"/>
      <c r="CDS18" s="50"/>
      <c r="CDT18" s="50"/>
      <c r="CDU18" s="50"/>
      <c r="CDV18" s="50"/>
      <c r="CDW18" s="50"/>
      <c r="CDX18" s="50"/>
      <c r="CDY18" s="50"/>
      <c r="CDZ18" s="50"/>
      <c r="CEA18" s="50"/>
      <c r="CEB18" s="50"/>
      <c r="CEC18" s="50"/>
      <c r="CED18" s="50"/>
      <c r="CEE18" s="50"/>
      <c r="CEF18" s="50"/>
      <c r="CEG18" s="50"/>
      <c r="CEH18" s="50"/>
      <c r="CEI18" s="50"/>
      <c r="CEJ18" s="50"/>
      <c r="CEK18" s="50"/>
      <c r="CEL18" s="50"/>
      <c r="CEM18" s="50"/>
      <c r="CEN18" s="50"/>
      <c r="CEO18" s="50"/>
      <c r="CEP18" s="50"/>
      <c r="CEQ18" s="50"/>
      <c r="CER18" s="50"/>
      <c r="CES18" s="50"/>
      <c r="CET18" s="50"/>
      <c r="CEU18" s="50"/>
      <c r="CEV18" s="50"/>
      <c r="CEW18" s="50"/>
      <c r="CEX18" s="50"/>
      <c r="CEY18" s="50"/>
      <c r="CEZ18" s="50"/>
      <c r="CFA18" s="50"/>
      <c r="CFB18" s="50"/>
      <c r="CFC18" s="50"/>
      <c r="CFD18" s="50"/>
      <c r="CFE18" s="50"/>
      <c r="CFF18" s="50"/>
      <c r="CFG18" s="50"/>
      <c r="CFH18" s="50"/>
      <c r="CFI18" s="50"/>
      <c r="CFJ18" s="50"/>
      <c r="CFK18" s="50"/>
      <c r="CFL18" s="50"/>
      <c r="CFM18" s="50"/>
      <c r="CFN18" s="50"/>
      <c r="CFO18" s="50"/>
      <c r="CFP18" s="50"/>
      <c r="CFQ18" s="50"/>
      <c r="CFR18" s="50"/>
      <c r="CFS18" s="50"/>
      <c r="CFT18" s="50"/>
      <c r="CFU18" s="50"/>
      <c r="CFV18" s="50"/>
      <c r="CFW18" s="50"/>
      <c r="CFX18" s="50"/>
      <c r="CFY18" s="50"/>
      <c r="CFZ18" s="50"/>
      <c r="CGA18" s="50"/>
      <c r="CGB18" s="50"/>
      <c r="CGC18" s="50"/>
      <c r="CGD18" s="50"/>
      <c r="CGE18" s="50"/>
      <c r="CGF18" s="50"/>
      <c r="CGG18" s="50"/>
      <c r="CGH18" s="50"/>
      <c r="CGI18" s="50"/>
      <c r="CGJ18" s="50"/>
      <c r="CGK18" s="50"/>
      <c r="CGL18" s="50"/>
      <c r="CGM18" s="50"/>
      <c r="CGN18" s="50"/>
      <c r="CGO18" s="50"/>
      <c r="CGP18" s="50"/>
      <c r="CGQ18" s="50"/>
      <c r="CGR18" s="50"/>
      <c r="CGS18" s="50"/>
      <c r="CGT18" s="50"/>
      <c r="CGU18" s="50"/>
      <c r="CGV18" s="50"/>
      <c r="CGW18" s="50"/>
      <c r="CGX18" s="50"/>
      <c r="CGY18" s="50"/>
      <c r="CGZ18" s="50"/>
      <c r="CHA18" s="50"/>
      <c r="CHB18" s="50"/>
      <c r="CHC18" s="50"/>
      <c r="CHD18" s="50"/>
      <c r="CHE18" s="50"/>
      <c r="CHF18" s="50"/>
      <c r="CHG18" s="50"/>
      <c r="CHH18" s="50"/>
      <c r="CHI18" s="50"/>
      <c r="CHJ18" s="50"/>
      <c r="CHK18" s="50"/>
      <c r="CHL18" s="50"/>
      <c r="CHM18" s="50"/>
      <c r="CHN18" s="50"/>
      <c r="CHO18" s="50"/>
      <c r="CHP18" s="50"/>
      <c r="CHQ18" s="50"/>
      <c r="CHR18" s="50"/>
      <c r="CHS18" s="50"/>
      <c r="CHT18" s="50"/>
      <c r="CHU18" s="50"/>
      <c r="CHV18" s="50"/>
      <c r="CHW18" s="50"/>
      <c r="CHX18" s="50"/>
      <c r="CHY18" s="50"/>
      <c r="CHZ18" s="50"/>
      <c r="CIA18" s="50"/>
      <c r="CIB18" s="50"/>
      <c r="CIC18" s="50"/>
      <c r="CID18" s="50"/>
      <c r="CIE18" s="50"/>
      <c r="CIF18" s="50"/>
      <c r="CIG18" s="50"/>
      <c r="CIH18" s="50"/>
      <c r="CII18" s="50"/>
      <c r="CIJ18" s="50"/>
      <c r="CIK18" s="50"/>
      <c r="CIL18" s="50"/>
      <c r="CIM18" s="50"/>
      <c r="CIN18" s="50"/>
      <c r="CIO18" s="50"/>
      <c r="CIP18" s="50"/>
      <c r="CIQ18" s="50"/>
      <c r="CIR18" s="50"/>
      <c r="CIS18" s="50"/>
      <c r="CIT18" s="50"/>
      <c r="CIU18" s="50"/>
      <c r="CIV18" s="50"/>
      <c r="CIW18" s="50"/>
      <c r="CIX18" s="50"/>
      <c r="CIY18" s="50"/>
      <c r="CIZ18" s="50"/>
      <c r="CJA18" s="50"/>
      <c r="CJB18" s="50"/>
      <c r="CJC18" s="50"/>
      <c r="CJD18" s="50"/>
      <c r="CJE18" s="50"/>
      <c r="CJF18" s="50"/>
      <c r="CJG18" s="50"/>
      <c r="CJH18" s="50"/>
      <c r="CJI18" s="50"/>
      <c r="CJJ18" s="50"/>
      <c r="CJK18" s="50"/>
      <c r="CJL18" s="50"/>
      <c r="CJM18" s="50"/>
      <c r="CJN18" s="50"/>
      <c r="CJO18" s="50"/>
      <c r="CJP18" s="50"/>
      <c r="CJQ18" s="50"/>
      <c r="CJR18" s="50"/>
      <c r="CJS18" s="50"/>
      <c r="CJT18" s="50"/>
      <c r="CJU18" s="50"/>
      <c r="CJV18" s="50"/>
      <c r="CJW18" s="50"/>
      <c r="CJX18" s="50"/>
      <c r="CJY18" s="50"/>
      <c r="CJZ18" s="50"/>
      <c r="CKA18" s="50"/>
      <c r="CKB18" s="50"/>
      <c r="CKC18" s="50"/>
      <c r="CKD18" s="50"/>
      <c r="CKE18" s="50"/>
      <c r="CKF18" s="50"/>
      <c r="CKG18" s="50"/>
      <c r="CKH18" s="50"/>
      <c r="CKI18" s="50"/>
      <c r="CKJ18" s="50"/>
      <c r="CKK18" s="50"/>
      <c r="CKL18" s="50"/>
      <c r="CKM18" s="50"/>
      <c r="CKN18" s="50"/>
      <c r="CKO18" s="50"/>
      <c r="CKP18" s="50"/>
      <c r="CKQ18" s="50"/>
      <c r="CKR18" s="50"/>
      <c r="CKS18" s="50"/>
      <c r="CKT18" s="50"/>
      <c r="CKU18" s="50"/>
      <c r="CKV18" s="50"/>
      <c r="CKW18" s="50"/>
      <c r="CKX18" s="50"/>
      <c r="CKY18" s="50"/>
      <c r="CKZ18" s="50"/>
      <c r="CLA18" s="50"/>
      <c r="CLB18" s="50"/>
      <c r="CLC18" s="50"/>
      <c r="CLD18" s="50"/>
      <c r="CLE18" s="50"/>
      <c r="CLF18" s="50"/>
      <c r="CLG18" s="50"/>
      <c r="CLH18" s="50"/>
      <c r="CLI18" s="50"/>
      <c r="CLJ18" s="50"/>
      <c r="CLK18" s="50"/>
      <c r="CLL18" s="50"/>
      <c r="CLM18" s="50"/>
      <c r="CLN18" s="50"/>
      <c r="CLO18" s="50"/>
      <c r="CLP18" s="50"/>
      <c r="CLQ18" s="50"/>
      <c r="CLR18" s="50"/>
      <c r="CLS18" s="50"/>
      <c r="CLT18" s="50"/>
      <c r="CLU18" s="50"/>
      <c r="CLV18" s="50"/>
      <c r="CLW18" s="50"/>
      <c r="CLX18" s="50"/>
      <c r="CLY18" s="50"/>
      <c r="CLZ18" s="50"/>
      <c r="CMA18" s="50"/>
      <c r="CMB18" s="50"/>
      <c r="CMC18" s="50"/>
      <c r="CMD18" s="50"/>
      <c r="CME18" s="50"/>
      <c r="CMF18" s="50"/>
      <c r="CMG18" s="50"/>
      <c r="CMH18" s="50"/>
      <c r="CMI18" s="50"/>
      <c r="CMJ18" s="50"/>
      <c r="CMK18" s="50"/>
      <c r="CML18" s="50"/>
      <c r="CMM18" s="50"/>
      <c r="CMN18" s="50"/>
      <c r="CMO18" s="50"/>
      <c r="CMP18" s="50"/>
      <c r="CMQ18" s="50"/>
      <c r="CMR18" s="50"/>
      <c r="CMS18" s="50"/>
      <c r="CMT18" s="50"/>
      <c r="CMU18" s="50"/>
      <c r="CMV18" s="50"/>
      <c r="CMW18" s="50"/>
      <c r="CMX18" s="50"/>
      <c r="CMY18" s="50"/>
      <c r="CMZ18" s="50"/>
      <c r="CNA18" s="50"/>
      <c r="CNB18" s="50"/>
      <c r="CNC18" s="50"/>
      <c r="CND18" s="50"/>
      <c r="CNE18" s="50"/>
      <c r="CNF18" s="50"/>
      <c r="CNG18" s="50"/>
      <c r="CNH18" s="50"/>
      <c r="CNI18" s="50"/>
      <c r="CNJ18" s="50"/>
      <c r="CNK18" s="50"/>
      <c r="CNL18" s="50"/>
      <c r="CNM18" s="50"/>
      <c r="CNN18" s="50"/>
      <c r="CNO18" s="50"/>
      <c r="CNP18" s="50"/>
      <c r="CNQ18" s="50"/>
      <c r="CNR18" s="50"/>
      <c r="CNS18" s="50"/>
      <c r="CNT18" s="50"/>
      <c r="CNU18" s="50"/>
      <c r="CNV18" s="50"/>
      <c r="CNW18" s="50"/>
      <c r="CNX18" s="50"/>
      <c r="CNY18" s="50"/>
      <c r="CNZ18" s="50"/>
      <c r="COA18" s="50"/>
      <c r="COB18" s="50"/>
      <c r="COC18" s="50"/>
      <c r="COD18" s="50"/>
      <c r="COE18" s="50"/>
      <c r="COF18" s="50"/>
      <c r="COG18" s="50"/>
      <c r="COH18" s="50"/>
      <c r="COI18" s="50"/>
      <c r="COJ18" s="50"/>
      <c r="COK18" s="50"/>
      <c r="COL18" s="50"/>
      <c r="COM18" s="50"/>
      <c r="CON18" s="50"/>
      <c r="COO18" s="50"/>
      <c r="COP18" s="50"/>
      <c r="COQ18" s="50"/>
      <c r="COR18" s="50"/>
      <c r="COS18" s="50"/>
      <c r="COT18" s="50"/>
      <c r="COU18" s="50"/>
      <c r="COV18" s="50"/>
      <c r="COW18" s="50"/>
      <c r="COX18" s="50"/>
      <c r="COY18" s="50"/>
      <c r="COZ18" s="50"/>
      <c r="CPA18" s="50"/>
      <c r="CPB18" s="50"/>
      <c r="CPC18" s="50"/>
      <c r="CPD18" s="50"/>
      <c r="CPE18" s="50"/>
      <c r="CPF18" s="50"/>
      <c r="CPG18" s="50"/>
      <c r="CPH18" s="50"/>
      <c r="CPI18" s="50"/>
      <c r="CPJ18" s="50"/>
      <c r="CPK18" s="50"/>
      <c r="CPL18" s="50"/>
      <c r="CPM18" s="50"/>
      <c r="CPN18" s="50"/>
      <c r="CPO18" s="50"/>
      <c r="CPP18" s="50"/>
      <c r="CPQ18" s="50"/>
      <c r="CPR18" s="50"/>
      <c r="CPS18" s="50"/>
      <c r="CPT18" s="50"/>
      <c r="CPU18" s="50"/>
      <c r="CPV18" s="50"/>
      <c r="CPW18" s="50"/>
      <c r="CPX18" s="50"/>
      <c r="CPY18" s="50"/>
      <c r="CPZ18" s="50"/>
      <c r="CQA18" s="50"/>
      <c r="CQB18" s="50"/>
      <c r="CQC18" s="50"/>
      <c r="CQD18" s="50"/>
      <c r="CQE18" s="50"/>
      <c r="CQF18" s="50"/>
      <c r="CQG18" s="50"/>
      <c r="CQH18" s="50"/>
      <c r="CQI18" s="50"/>
      <c r="CQJ18" s="50"/>
      <c r="CQK18" s="50"/>
      <c r="CQL18" s="50"/>
      <c r="CQM18" s="50"/>
      <c r="CQN18" s="50"/>
      <c r="CQO18" s="50"/>
      <c r="CQP18" s="50"/>
      <c r="CQQ18" s="50"/>
      <c r="CQR18" s="50"/>
      <c r="CQS18" s="50"/>
      <c r="CQT18" s="50"/>
      <c r="CQU18" s="50"/>
      <c r="CQV18" s="50"/>
      <c r="CQW18" s="50"/>
      <c r="CQX18" s="50"/>
      <c r="CQY18" s="50"/>
      <c r="CQZ18" s="50"/>
      <c r="CRA18" s="50"/>
      <c r="CRB18" s="50"/>
      <c r="CRC18" s="50"/>
      <c r="CRD18" s="50"/>
      <c r="CRE18" s="50"/>
      <c r="CRF18" s="50"/>
      <c r="CRG18" s="50"/>
      <c r="CRH18" s="50"/>
      <c r="CRI18" s="50"/>
      <c r="CRJ18" s="50"/>
      <c r="CRK18" s="50"/>
      <c r="CRL18" s="50"/>
      <c r="CRM18" s="50"/>
      <c r="CRN18" s="50"/>
      <c r="CRO18" s="50"/>
      <c r="CRP18" s="50"/>
      <c r="CRQ18" s="50"/>
      <c r="CRR18" s="50"/>
      <c r="CRS18" s="50"/>
      <c r="CRT18" s="50"/>
      <c r="CRU18" s="50"/>
      <c r="CRV18" s="50"/>
      <c r="CRW18" s="50"/>
      <c r="CRX18" s="50"/>
      <c r="CRY18" s="50"/>
      <c r="CRZ18" s="50"/>
      <c r="CSA18" s="50"/>
      <c r="CSB18" s="50"/>
      <c r="CSC18" s="50"/>
      <c r="CSD18" s="50"/>
      <c r="CSE18" s="50"/>
      <c r="CSF18" s="50"/>
      <c r="CSG18" s="50"/>
      <c r="CSH18" s="50"/>
      <c r="CSI18" s="50"/>
      <c r="CSJ18" s="50"/>
      <c r="CSK18" s="50"/>
      <c r="CSL18" s="50"/>
      <c r="CSM18" s="50"/>
      <c r="CSN18" s="50"/>
      <c r="CSO18" s="50"/>
      <c r="CSP18" s="50"/>
      <c r="CSQ18" s="50"/>
      <c r="CSR18" s="50"/>
      <c r="CSS18" s="50"/>
      <c r="CST18" s="50"/>
      <c r="CSU18" s="50"/>
      <c r="CSV18" s="50"/>
      <c r="CSW18" s="50"/>
      <c r="CSX18" s="50"/>
      <c r="CSY18" s="50"/>
      <c r="CSZ18" s="50"/>
      <c r="CTA18" s="50"/>
      <c r="CTB18" s="50"/>
      <c r="CTC18" s="50"/>
      <c r="CTD18" s="50"/>
      <c r="CTE18" s="50"/>
      <c r="CTF18" s="50"/>
      <c r="CTG18" s="50"/>
      <c r="CTH18" s="50"/>
      <c r="CTI18" s="50"/>
      <c r="CTJ18" s="50"/>
      <c r="CTK18" s="50"/>
      <c r="CTL18" s="50"/>
      <c r="CTM18" s="50"/>
      <c r="CTN18" s="50"/>
      <c r="CTO18" s="50"/>
      <c r="CTP18" s="50"/>
      <c r="CTQ18" s="50"/>
      <c r="CTR18" s="50"/>
      <c r="CTS18" s="50"/>
      <c r="CTT18" s="50"/>
      <c r="CTU18" s="50"/>
      <c r="CTV18" s="50"/>
      <c r="CTW18" s="50"/>
      <c r="CTX18" s="50"/>
      <c r="CTY18" s="50"/>
      <c r="CTZ18" s="50"/>
      <c r="CUA18" s="50"/>
      <c r="CUB18" s="50"/>
      <c r="CUC18" s="50"/>
      <c r="CUD18" s="50"/>
      <c r="CUE18" s="50"/>
      <c r="CUF18" s="50"/>
      <c r="CUG18" s="50"/>
      <c r="CUH18" s="50"/>
      <c r="CUI18" s="50"/>
      <c r="CUJ18" s="50"/>
      <c r="CUK18" s="50"/>
      <c r="CUL18" s="50"/>
      <c r="CUM18" s="50"/>
      <c r="CUN18" s="50"/>
      <c r="CUO18" s="50"/>
      <c r="CUP18" s="50"/>
      <c r="CUQ18" s="50"/>
      <c r="CUR18" s="50"/>
      <c r="CUS18" s="50"/>
      <c r="CUT18" s="50"/>
      <c r="CUU18" s="50"/>
      <c r="CUV18" s="50"/>
      <c r="CUW18" s="50"/>
      <c r="CUX18" s="50"/>
      <c r="CUY18" s="50"/>
      <c r="CUZ18" s="50"/>
      <c r="CVA18" s="50"/>
      <c r="CVB18" s="50"/>
      <c r="CVC18" s="50"/>
      <c r="CVD18" s="50"/>
      <c r="CVE18" s="50"/>
      <c r="CVF18" s="50"/>
      <c r="CVG18" s="50"/>
      <c r="CVH18" s="50"/>
      <c r="CVI18" s="50"/>
      <c r="CVJ18" s="50"/>
      <c r="CVK18" s="50"/>
      <c r="CVL18" s="50"/>
      <c r="CVM18" s="50"/>
      <c r="CVN18" s="50"/>
      <c r="CVO18" s="50"/>
      <c r="CVP18" s="50"/>
      <c r="CVQ18" s="50"/>
      <c r="CVR18" s="50"/>
      <c r="CVS18" s="50"/>
      <c r="CVT18" s="50"/>
      <c r="CVU18" s="50"/>
      <c r="CVV18" s="50"/>
      <c r="CVW18" s="50"/>
      <c r="CVX18" s="50"/>
      <c r="CVY18" s="50"/>
      <c r="CVZ18" s="50"/>
      <c r="CWA18" s="50"/>
      <c r="CWB18" s="50"/>
      <c r="CWC18" s="50"/>
      <c r="CWD18" s="50"/>
      <c r="CWE18" s="50"/>
      <c r="CWF18" s="50"/>
      <c r="CWG18" s="50"/>
      <c r="CWH18" s="50"/>
      <c r="CWI18" s="50"/>
      <c r="CWJ18" s="50"/>
      <c r="CWK18" s="50"/>
      <c r="CWL18" s="50"/>
      <c r="CWM18" s="50"/>
      <c r="CWN18" s="50"/>
      <c r="CWO18" s="50"/>
      <c r="CWP18" s="50"/>
      <c r="CWQ18" s="50"/>
      <c r="CWR18" s="50"/>
      <c r="CWS18" s="50"/>
      <c r="CWT18" s="50"/>
      <c r="CWU18" s="50"/>
      <c r="CWV18" s="50"/>
      <c r="CWW18" s="50"/>
      <c r="CWX18" s="50"/>
      <c r="CWY18" s="50"/>
      <c r="CWZ18" s="50"/>
      <c r="CXA18" s="50"/>
      <c r="CXB18" s="50"/>
      <c r="CXC18" s="50"/>
      <c r="CXD18" s="50"/>
      <c r="CXE18" s="50"/>
      <c r="CXF18" s="50"/>
      <c r="CXG18" s="50"/>
      <c r="CXH18" s="50"/>
      <c r="CXI18" s="50"/>
      <c r="CXJ18" s="50"/>
      <c r="CXK18" s="50"/>
      <c r="CXL18" s="50"/>
      <c r="CXM18" s="50"/>
      <c r="CXN18" s="50"/>
      <c r="CXO18" s="50"/>
      <c r="CXP18" s="50"/>
      <c r="CXQ18" s="50"/>
      <c r="CXR18" s="50"/>
      <c r="CXS18" s="50"/>
      <c r="CXT18" s="50"/>
      <c r="CXU18" s="50"/>
      <c r="CXV18" s="50"/>
      <c r="CXW18" s="50"/>
      <c r="CXX18" s="50"/>
      <c r="CXY18" s="50"/>
      <c r="CXZ18" s="50"/>
      <c r="CYA18" s="50"/>
      <c r="CYB18" s="50"/>
      <c r="CYC18" s="50"/>
      <c r="CYD18" s="50"/>
      <c r="CYE18" s="50"/>
      <c r="CYF18" s="50"/>
      <c r="CYG18" s="50"/>
      <c r="CYH18" s="50"/>
      <c r="CYI18" s="50"/>
      <c r="CYJ18" s="50"/>
      <c r="CYK18" s="50"/>
      <c r="CYL18" s="50"/>
      <c r="CYM18" s="50"/>
      <c r="CYN18" s="50"/>
      <c r="CYO18" s="50"/>
      <c r="CYP18" s="50"/>
      <c r="CYQ18" s="50"/>
      <c r="CYR18" s="50"/>
      <c r="CYS18" s="50"/>
      <c r="CYT18" s="50"/>
      <c r="CYU18" s="50"/>
      <c r="CYV18" s="50"/>
      <c r="CYW18" s="50"/>
      <c r="CYX18" s="50"/>
      <c r="CYY18" s="50"/>
      <c r="CYZ18" s="50"/>
      <c r="CZA18" s="50"/>
      <c r="CZB18" s="50"/>
      <c r="CZC18" s="50"/>
      <c r="CZD18" s="50"/>
      <c r="CZE18" s="50"/>
      <c r="CZF18" s="50"/>
      <c r="CZG18" s="50"/>
      <c r="CZH18" s="50"/>
      <c r="CZI18" s="50"/>
      <c r="CZJ18" s="50"/>
      <c r="CZK18" s="50"/>
      <c r="CZL18" s="50"/>
      <c r="CZM18" s="50"/>
      <c r="CZN18" s="50"/>
      <c r="CZO18" s="50"/>
      <c r="CZP18" s="50"/>
      <c r="CZQ18" s="50"/>
      <c r="CZR18" s="50"/>
      <c r="CZS18" s="50"/>
      <c r="CZT18" s="50"/>
      <c r="CZU18" s="50"/>
      <c r="CZV18" s="50"/>
      <c r="CZW18" s="50"/>
      <c r="CZX18" s="50"/>
      <c r="CZY18" s="50"/>
      <c r="CZZ18" s="50"/>
      <c r="DAA18" s="50"/>
      <c r="DAB18" s="50"/>
      <c r="DAC18" s="50"/>
      <c r="DAD18" s="50"/>
      <c r="DAE18" s="50"/>
      <c r="DAF18" s="50"/>
      <c r="DAG18" s="50"/>
      <c r="DAH18" s="50"/>
      <c r="DAI18" s="50"/>
      <c r="DAJ18" s="50"/>
      <c r="DAK18" s="50"/>
      <c r="DAL18" s="50"/>
      <c r="DAM18" s="50"/>
      <c r="DAN18" s="50"/>
      <c r="DAO18" s="50"/>
      <c r="DAP18" s="50"/>
      <c r="DAQ18" s="50"/>
      <c r="DAR18" s="50"/>
      <c r="DAS18" s="50"/>
      <c r="DAT18" s="50"/>
      <c r="DAU18" s="50"/>
      <c r="DAV18" s="50"/>
      <c r="DAW18" s="50"/>
      <c r="DAX18" s="50"/>
      <c r="DAY18" s="50"/>
      <c r="DAZ18" s="50"/>
      <c r="DBA18" s="50"/>
      <c r="DBB18" s="50"/>
      <c r="DBC18" s="50"/>
      <c r="DBD18" s="50"/>
      <c r="DBE18" s="50"/>
      <c r="DBF18" s="50"/>
      <c r="DBG18" s="50"/>
      <c r="DBH18" s="50"/>
      <c r="DBI18" s="50"/>
      <c r="DBJ18" s="50"/>
      <c r="DBK18" s="50"/>
      <c r="DBL18" s="50"/>
      <c r="DBM18" s="50"/>
      <c r="DBN18" s="50"/>
      <c r="DBO18" s="50"/>
      <c r="DBP18" s="50"/>
      <c r="DBQ18" s="50"/>
      <c r="DBR18" s="50"/>
      <c r="DBS18" s="50"/>
      <c r="DBT18" s="50"/>
      <c r="DBU18" s="50"/>
      <c r="DBV18" s="50"/>
      <c r="DBW18" s="50"/>
      <c r="DBX18" s="50"/>
      <c r="DBY18" s="50"/>
      <c r="DBZ18" s="50"/>
      <c r="DCA18" s="50"/>
      <c r="DCB18" s="50"/>
      <c r="DCC18" s="50"/>
      <c r="DCD18" s="50"/>
      <c r="DCE18" s="50"/>
      <c r="DCF18" s="50"/>
      <c r="DCG18" s="50"/>
      <c r="DCH18" s="50"/>
      <c r="DCI18" s="50"/>
      <c r="DCJ18" s="50"/>
      <c r="DCK18" s="50"/>
      <c r="DCL18" s="50"/>
      <c r="DCM18" s="50"/>
      <c r="DCN18" s="50"/>
      <c r="DCO18" s="50"/>
      <c r="DCP18" s="50"/>
      <c r="DCQ18" s="50"/>
      <c r="DCR18" s="50"/>
      <c r="DCS18" s="50"/>
      <c r="DCT18" s="50"/>
      <c r="DCU18" s="50"/>
      <c r="DCV18" s="50"/>
      <c r="DCW18" s="50"/>
      <c r="DCX18" s="50"/>
      <c r="DCY18" s="50"/>
      <c r="DCZ18" s="50"/>
      <c r="DDA18" s="50"/>
      <c r="DDB18" s="50"/>
      <c r="DDC18" s="50"/>
      <c r="DDD18" s="50"/>
      <c r="DDE18" s="50"/>
      <c r="DDF18" s="50"/>
      <c r="DDG18" s="50"/>
      <c r="DDH18" s="50"/>
      <c r="DDI18" s="50"/>
      <c r="DDJ18" s="50"/>
      <c r="DDK18" s="50"/>
      <c r="DDL18" s="50"/>
      <c r="DDM18" s="50"/>
      <c r="DDN18" s="50"/>
      <c r="DDO18" s="50"/>
      <c r="DDP18" s="50"/>
      <c r="DDQ18" s="50"/>
      <c r="DDR18" s="50"/>
      <c r="DDS18" s="50"/>
      <c r="DDT18" s="50"/>
      <c r="DDU18" s="50"/>
      <c r="DDV18" s="50"/>
      <c r="DDW18" s="50"/>
      <c r="DDX18" s="50"/>
      <c r="DDY18" s="50"/>
      <c r="DDZ18" s="50"/>
      <c r="DEA18" s="50"/>
      <c r="DEB18" s="50"/>
      <c r="DEC18" s="50"/>
      <c r="DED18" s="50"/>
      <c r="DEE18" s="50"/>
      <c r="DEF18" s="50"/>
      <c r="DEG18" s="50"/>
      <c r="DEH18" s="50"/>
      <c r="DEI18" s="50"/>
      <c r="DEJ18" s="50"/>
      <c r="DEK18" s="50"/>
      <c r="DEL18" s="50"/>
      <c r="DEM18" s="50"/>
      <c r="DEN18" s="50"/>
      <c r="DEO18" s="50"/>
      <c r="DEP18" s="50"/>
      <c r="DEQ18" s="50"/>
      <c r="DER18" s="50"/>
      <c r="DES18" s="50"/>
      <c r="DET18" s="50"/>
      <c r="DEU18" s="50"/>
      <c r="DEV18" s="50"/>
      <c r="DEW18" s="50"/>
      <c r="DEX18" s="50"/>
      <c r="DEY18" s="50"/>
      <c r="DEZ18" s="50"/>
      <c r="DFA18" s="50"/>
      <c r="DFB18" s="50"/>
      <c r="DFC18" s="50"/>
      <c r="DFD18" s="50"/>
      <c r="DFE18" s="50"/>
      <c r="DFF18" s="50"/>
      <c r="DFG18" s="50"/>
      <c r="DFH18" s="50"/>
      <c r="DFI18" s="50"/>
      <c r="DFJ18" s="50"/>
      <c r="DFK18" s="50"/>
      <c r="DFL18" s="50"/>
      <c r="DFM18" s="50"/>
      <c r="DFN18" s="50"/>
      <c r="DFO18" s="50"/>
      <c r="DFP18" s="50"/>
      <c r="DFQ18" s="50"/>
      <c r="DFR18" s="50"/>
      <c r="DFS18" s="50"/>
      <c r="DFT18" s="50"/>
      <c r="DFU18" s="50"/>
      <c r="DFV18" s="50"/>
      <c r="DFW18" s="50"/>
      <c r="DFX18" s="50"/>
      <c r="DFY18" s="50"/>
      <c r="DFZ18" s="50"/>
      <c r="DGA18" s="50"/>
      <c r="DGB18" s="50"/>
      <c r="DGC18" s="50"/>
      <c r="DGD18" s="50"/>
      <c r="DGE18" s="50"/>
      <c r="DGF18" s="50"/>
      <c r="DGG18" s="50"/>
      <c r="DGH18" s="50"/>
      <c r="DGI18" s="50"/>
      <c r="DGJ18" s="50"/>
      <c r="DGK18" s="50"/>
      <c r="DGL18" s="50"/>
      <c r="DGM18" s="50"/>
      <c r="DGN18" s="50"/>
      <c r="DGO18" s="50"/>
      <c r="DGP18" s="50"/>
      <c r="DGQ18" s="50"/>
      <c r="DGR18" s="50"/>
      <c r="DGS18" s="50"/>
      <c r="DGT18" s="50"/>
      <c r="DGU18" s="50"/>
      <c r="DGV18" s="50"/>
      <c r="DGW18" s="50"/>
      <c r="DGX18" s="50"/>
      <c r="DGY18" s="50"/>
      <c r="DGZ18" s="50"/>
      <c r="DHA18" s="50"/>
      <c r="DHB18" s="50"/>
      <c r="DHC18" s="50"/>
      <c r="DHD18" s="50"/>
      <c r="DHE18" s="50"/>
      <c r="DHF18" s="50"/>
      <c r="DHG18" s="50"/>
      <c r="DHH18" s="50"/>
      <c r="DHI18" s="50"/>
      <c r="DHJ18" s="50"/>
      <c r="DHK18" s="50"/>
      <c r="DHL18" s="50"/>
      <c r="DHM18" s="50"/>
      <c r="DHN18" s="50"/>
      <c r="DHO18" s="50"/>
      <c r="DHP18" s="50"/>
      <c r="DHQ18" s="50"/>
      <c r="DHR18" s="50"/>
      <c r="DHS18" s="50"/>
      <c r="DHT18" s="50"/>
      <c r="DHU18" s="50"/>
      <c r="DHV18" s="50"/>
      <c r="DHW18" s="50"/>
      <c r="DHX18" s="50"/>
      <c r="DHY18" s="50"/>
      <c r="DHZ18" s="50"/>
      <c r="DIA18" s="50"/>
      <c r="DIB18" s="50"/>
      <c r="DIC18" s="50"/>
      <c r="DID18" s="50"/>
      <c r="DIE18" s="50"/>
      <c r="DIF18" s="50"/>
      <c r="DIG18" s="50"/>
      <c r="DIH18" s="50"/>
      <c r="DII18" s="50"/>
      <c r="DIJ18" s="50"/>
      <c r="DIK18" s="50"/>
      <c r="DIL18" s="50"/>
      <c r="DIM18" s="50"/>
      <c r="DIN18" s="50"/>
      <c r="DIO18" s="50"/>
      <c r="DIP18" s="50"/>
      <c r="DIQ18" s="50"/>
      <c r="DIR18" s="50"/>
      <c r="DIS18" s="50"/>
      <c r="DIT18" s="50"/>
      <c r="DIU18" s="50"/>
      <c r="DIV18" s="50"/>
      <c r="DIW18" s="50"/>
      <c r="DIX18" s="50"/>
      <c r="DIY18" s="50"/>
      <c r="DIZ18" s="50"/>
      <c r="DJA18" s="50"/>
      <c r="DJB18" s="50"/>
      <c r="DJC18" s="50"/>
      <c r="DJD18" s="50"/>
      <c r="DJE18" s="50"/>
      <c r="DJF18" s="50"/>
      <c r="DJG18" s="50"/>
      <c r="DJH18" s="50"/>
      <c r="DJI18" s="50"/>
      <c r="DJJ18" s="50"/>
      <c r="DJK18" s="50"/>
      <c r="DJL18" s="50"/>
      <c r="DJM18" s="50"/>
      <c r="DJN18" s="50"/>
      <c r="DJO18" s="50"/>
      <c r="DJP18" s="50"/>
      <c r="DJQ18" s="50"/>
      <c r="DJR18" s="50"/>
      <c r="DJS18" s="50"/>
      <c r="DJT18" s="50"/>
      <c r="DJU18" s="50"/>
      <c r="DJV18" s="50"/>
      <c r="DJW18" s="50"/>
      <c r="DJX18" s="50"/>
      <c r="DJY18" s="50"/>
      <c r="DJZ18" s="50"/>
      <c r="DKA18" s="50"/>
      <c r="DKB18" s="50"/>
      <c r="DKC18" s="50"/>
      <c r="DKD18" s="50"/>
      <c r="DKE18" s="50"/>
      <c r="DKF18" s="50"/>
      <c r="DKG18" s="50"/>
      <c r="DKH18" s="50"/>
      <c r="DKI18" s="50"/>
      <c r="DKJ18" s="50"/>
      <c r="DKK18" s="50"/>
      <c r="DKL18" s="50"/>
      <c r="DKM18" s="50"/>
      <c r="DKN18" s="50"/>
      <c r="DKO18" s="50"/>
      <c r="DKP18" s="50"/>
      <c r="DKQ18" s="50"/>
      <c r="DKR18" s="50"/>
      <c r="DKS18" s="50"/>
      <c r="DKT18" s="50"/>
      <c r="DKU18" s="50"/>
      <c r="DKV18" s="50"/>
      <c r="DKW18" s="50"/>
      <c r="DKX18" s="50"/>
      <c r="DKY18" s="50"/>
      <c r="DKZ18" s="50"/>
      <c r="DLA18" s="50"/>
      <c r="DLB18" s="50"/>
      <c r="DLC18" s="50"/>
      <c r="DLD18" s="50"/>
      <c r="DLE18" s="50"/>
      <c r="DLF18" s="50"/>
      <c r="DLG18" s="50"/>
      <c r="DLH18" s="50"/>
      <c r="DLI18" s="50"/>
      <c r="DLJ18" s="50"/>
      <c r="DLK18" s="50"/>
      <c r="DLL18" s="50"/>
      <c r="DLM18" s="50"/>
      <c r="DLN18" s="50"/>
      <c r="DLO18" s="50"/>
      <c r="DLP18" s="50"/>
      <c r="DLQ18" s="50"/>
      <c r="DLR18" s="50"/>
      <c r="DLS18" s="50"/>
      <c r="DLT18" s="50"/>
      <c r="DLU18" s="50"/>
      <c r="DLV18" s="50"/>
      <c r="DLW18" s="50"/>
      <c r="DLX18" s="50"/>
      <c r="DLY18" s="50"/>
      <c r="DLZ18" s="50"/>
      <c r="DMA18" s="50"/>
      <c r="DMB18" s="50"/>
      <c r="DMC18" s="50"/>
      <c r="DMD18" s="50"/>
      <c r="DME18" s="50"/>
      <c r="DMF18" s="50"/>
      <c r="DMG18" s="50"/>
      <c r="DMH18" s="50"/>
      <c r="DMI18" s="50"/>
      <c r="DMJ18" s="50"/>
      <c r="DMK18" s="50"/>
      <c r="DML18" s="50"/>
      <c r="DMM18" s="50"/>
      <c r="DMN18" s="50"/>
      <c r="DMO18" s="50"/>
      <c r="DMP18" s="50"/>
      <c r="DMQ18" s="50"/>
      <c r="DMR18" s="50"/>
      <c r="DMS18" s="50"/>
      <c r="DMT18" s="50"/>
      <c r="DMU18" s="50"/>
      <c r="DMV18" s="50"/>
      <c r="DMW18" s="50"/>
      <c r="DMX18" s="50"/>
      <c r="DMY18" s="50"/>
      <c r="DMZ18" s="50"/>
      <c r="DNA18" s="50"/>
      <c r="DNB18" s="50"/>
      <c r="DNC18" s="50"/>
      <c r="DND18" s="50"/>
      <c r="DNE18" s="50"/>
      <c r="DNF18" s="50"/>
      <c r="DNG18" s="50"/>
      <c r="DNH18" s="50"/>
      <c r="DNI18" s="50"/>
      <c r="DNJ18" s="50"/>
      <c r="DNK18" s="50"/>
      <c r="DNL18" s="50"/>
      <c r="DNM18" s="50"/>
      <c r="DNN18" s="50"/>
      <c r="DNO18" s="50"/>
      <c r="DNP18" s="50"/>
      <c r="DNQ18" s="50"/>
      <c r="DNR18" s="50"/>
      <c r="DNS18" s="50"/>
      <c r="DNT18" s="50"/>
      <c r="DNU18" s="50"/>
      <c r="DNV18" s="50"/>
      <c r="DNW18" s="50"/>
      <c r="DNX18" s="50"/>
      <c r="DNY18" s="50"/>
      <c r="DNZ18" s="50"/>
      <c r="DOA18" s="50"/>
      <c r="DOB18" s="50"/>
      <c r="DOC18" s="50"/>
      <c r="DOD18" s="50"/>
      <c r="DOE18" s="50"/>
      <c r="DOF18" s="50"/>
      <c r="DOG18" s="50"/>
      <c r="DOH18" s="50"/>
      <c r="DOI18" s="50"/>
      <c r="DOJ18" s="50"/>
      <c r="DOK18" s="50"/>
      <c r="DOL18" s="50"/>
      <c r="DOM18" s="50"/>
      <c r="DON18" s="50"/>
      <c r="DOO18" s="50"/>
      <c r="DOP18" s="50"/>
      <c r="DOQ18" s="50"/>
      <c r="DOR18" s="50"/>
      <c r="DOS18" s="50"/>
      <c r="DOT18" s="50"/>
      <c r="DOU18" s="50"/>
      <c r="DOV18" s="50"/>
      <c r="DOW18" s="50"/>
      <c r="DOX18" s="50"/>
      <c r="DOY18" s="50"/>
      <c r="DOZ18" s="50"/>
      <c r="DPA18" s="50"/>
      <c r="DPB18" s="50"/>
      <c r="DPC18" s="50"/>
      <c r="DPD18" s="50"/>
      <c r="DPE18" s="50"/>
      <c r="DPF18" s="50"/>
      <c r="DPG18" s="50"/>
      <c r="DPH18" s="50"/>
      <c r="DPI18" s="50"/>
      <c r="DPJ18" s="50"/>
      <c r="DPK18" s="50"/>
      <c r="DPL18" s="50"/>
      <c r="DPM18" s="50"/>
      <c r="DPN18" s="50"/>
      <c r="DPO18" s="50"/>
      <c r="DPP18" s="50"/>
      <c r="DPQ18" s="50"/>
      <c r="DPR18" s="50"/>
      <c r="DPS18" s="50"/>
      <c r="DPT18" s="50"/>
      <c r="DPU18" s="50"/>
      <c r="DPV18" s="50"/>
      <c r="DPW18" s="50"/>
      <c r="DPX18" s="50"/>
      <c r="DPY18" s="50"/>
      <c r="DPZ18" s="50"/>
      <c r="DQA18" s="50"/>
      <c r="DQB18" s="50"/>
      <c r="DQC18" s="50"/>
      <c r="DQD18" s="50"/>
      <c r="DQE18" s="50"/>
      <c r="DQF18" s="50"/>
      <c r="DQG18" s="50"/>
      <c r="DQH18" s="50"/>
      <c r="DQI18" s="50"/>
      <c r="DQJ18" s="50"/>
      <c r="DQK18" s="50"/>
      <c r="DQL18" s="50"/>
      <c r="DQM18" s="50"/>
      <c r="DQN18" s="50"/>
      <c r="DQO18" s="50"/>
      <c r="DQP18" s="50"/>
      <c r="DQQ18" s="50"/>
      <c r="DQR18" s="50"/>
      <c r="DQS18" s="50"/>
      <c r="DQT18" s="50"/>
      <c r="DQU18" s="50"/>
      <c r="DQV18" s="50"/>
      <c r="DQW18" s="50"/>
      <c r="DQX18" s="50"/>
      <c r="DQY18" s="50"/>
      <c r="DQZ18" s="50"/>
      <c r="DRA18" s="50"/>
      <c r="DRB18" s="50"/>
      <c r="DRC18" s="50"/>
      <c r="DRD18" s="50"/>
      <c r="DRE18" s="50"/>
      <c r="DRF18" s="50"/>
      <c r="DRG18" s="50"/>
      <c r="DRH18" s="50"/>
      <c r="DRI18" s="50"/>
      <c r="DRJ18" s="50"/>
      <c r="DRK18" s="50"/>
      <c r="DRL18" s="50"/>
      <c r="DRM18" s="50"/>
      <c r="DRN18" s="50"/>
      <c r="DRO18" s="50"/>
      <c r="DRP18" s="50"/>
      <c r="DRQ18" s="50"/>
      <c r="DRR18" s="50"/>
      <c r="DRS18" s="50"/>
      <c r="DRT18" s="50"/>
      <c r="DRU18" s="50"/>
      <c r="DRV18" s="50"/>
      <c r="DRW18" s="50"/>
      <c r="DRX18" s="50"/>
      <c r="DRY18" s="50"/>
      <c r="DRZ18" s="50"/>
      <c r="DSA18" s="50"/>
      <c r="DSB18" s="50"/>
      <c r="DSC18" s="50"/>
      <c r="DSD18" s="50"/>
      <c r="DSE18" s="50"/>
      <c r="DSF18" s="50"/>
      <c r="DSG18" s="50"/>
      <c r="DSH18" s="50"/>
      <c r="DSI18" s="50"/>
      <c r="DSJ18" s="50"/>
      <c r="DSK18" s="50"/>
      <c r="DSL18" s="50"/>
      <c r="DSM18" s="50"/>
      <c r="DSN18" s="50"/>
      <c r="DSO18" s="50"/>
      <c r="DSP18" s="50"/>
      <c r="DSQ18" s="50"/>
      <c r="DSR18" s="50"/>
      <c r="DSS18" s="50"/>
      <c r="DST18" s="50"/>
      <c r="DSU18" s="50"/>
      <c r="DSV18" s="50"/>
      <c r="DSW18" s="50"/>
      <c r="DSX18" s="50"/>
      <c r="DSY18" s="50"/>
      <c r="DSZ18" s="50"/>
      <c r="DTA18" s="50"/>
      <c r="DTB18" s="50"/>
      <c r="DTC18" s="50"/>
      <c r="DTD18" s="50"/>
      <c r="DTE18" s="50"/>
      <c r="DTF18" s="50"/>
      <c r="DTG18" s="50"/>
      <c r="DTH18" s="50"/>
      <c r="DTI18" s="50"/>
      <c r="DTJ18" s="50"/>
      <c r="DTK18" s="50"/>
      <c r="DTL18" s="50"/>
      <c r="DTM18" s="50"/>
      <c r="DTN18" s="50"/>
      <c r="DTO18" s="50"/>
      <c r="DTP18" s="50"/>
      <c r="DTQ18" s="50"/>
      <c r="DTR18" s="50"/>
      <c r="DTS18" s="50"/>
      <c r="DTT18" s="50"/>
      <c r="DTU18" s="50"/>
      <c r="DTV18" s="50"/>
      <c r="DTW18" s="50"/>
      <c r="DTX18" s="50"/>
      <c r="DTY18" s="50"/>
      <c r="DTZ18" s="50"/>
      <c r="DUA18" s="50"/>
      <c r="DUB18" s="50"/>
      <c r="DUC18" s="50"/>
      <c r="DUD18" s="50"/>
      <c r="DUE18" s="50"/>
      <c r="DUF18" s="50"/>
      <c r="DUG18" s="50"/>
      <c r="DUH18" s="50"/>
      <c r="DUI18" s="50"/>
      <c r="DUJ18" s="50"/>
      <c r="DUK18" s="50"/>
      <c r="DUL18" s="50"/>
      <c r="DUM18" s="50"/>
      <c r="DUN18" s="50"/>
      <c r="DUO18" s="50"/>
      <c r="DUP18" s="50"/>
      <c r="DUQ18" s="50"/>
      <c r="DUR18" s="50"/>
      <c r="DUS18" s="50"/>
      <c r="DUT18" s="50"/>
      <c r="DUU18" s="50"/>
      <c r="DUV18" s="50"/>
      <c r="DUW18" s="50"/>
      <c r="DUX18" s="50"/>
      <c r="DUY18" s="50"/>
      <c r="DUZ18" s="50"/>
      <c r="DVA18" s="50"/>
      <c r="DVB18" s="50"/>
      <c r="DVC18" s="50"/>
      <c r="DVD18" s="50"/>
      <c r="DVE18" s="50"/>
      <c r="DVF18" s="50"/>
      <c r="DVG18" s="50"/>
      <c r="DVH18" s="50"/>
      <c r="DVI18" s="50"/>
      <c r="DVJ18" s="50"/>
      <c r="DVK18" s="50"/>
      <c r="DVL18" s="50"/>
      <c r="DVM18" s="50"/>
      <c r="DVN18" s="50"/>
      <c r="DVO18" s="50"/>
      <c r="DVP18" s="50"/>
      <c r="DVQ18" s="50"/>
      <c r="DVR18" s="50"/>
      <c r="DVS18" s="50"/>
      <c r="DVT18" s="50"/>
      <c r="DVU18" s="50"/>
      <c r="DVV18" s="50"/>
      <c r="DVW18" s="50"/>
      <c r="DVX18" s="50"/>
      <c r="DVY18" s="50"/>
      <c r="DVZ18" s="50"/>
      <c r="DWA18" s="50"/>
      <c r="DWB18" s="50"/>
      <c r="DWC18" s="50"/>
      <c r="DWD18" s="50"/>
      <c r="DWE18" s="50"/>
      <c r="DWF18" s="50"/>
      <c r="DWG18" s="50"/>
      <c r="DWH18" s="50"/>
      <c r="DWI18" s="50"/>
      <c r="DWJ18" s="50"/>
      <c r="DWK18" s="50"/>
      <c r="DWL18" s="50"/>
      <c r="DWM18" s="50"/>
      <c r="DWN18" s="50"/>
      <c r="DWO18" s="50"/>
      <c r="DWP18" s="50"/>
      <c r="DWQ18" s="50"/>
      <c r="DWR18" s="50"/>
      <c r="DWS18" s="50"/>
      <c r="DWT18" s="50"/>
      <c r="DWU18" s="50"/>
      <c r="DWV18" s="50"/>
      <c r="DWW18" s="50"/>
      <c r="DWX18" s="50"/>
      <c r="DWY18" s="50"/>
      <c r="DWZ18" s="50"/>
      <c r="DXA18" s="50"/>
      <c r="DXB18" s="50"/>
      <c r="DXC18" s="50"/>
      <c r="DXD18" s="50"/>
      <c r="DXE18" s="50"/>
      <c r="DXF18" s="50"/>
      <c r="DXG18" s="50"/>
      <c r="DXH18" s="50"/>
      <c r="DXI18" s="50"/>
      <c r="DXJ18" s="50"/>
      <c r="DXK18" s="50"/>
      <c r="DXL18" s="50"/>
      <c r="DXM18" s="50"/>
      <c r="DXN18" s="50"/>
      <c r="DXO18" s="50"/>
      <c r="DXP18" s="50"/>
      <c r="DXQ18" s="50"/>
      <c r="DXR18" s="50"/>
      <c r="DXS18" s="50"/>
      <c r="DXT18" s="50"/>
      <c r="DXU18" s="50"/>
      <c r="DXV18" s="50"/>
      <c r="DXW18" s="50"/>
      <c r="DXX18" s="50"/>
      <c r="DXY18" s="50"/>
      <c r="DXZ18" s="50"/>
      <c r="DYA18" s="50"/>
      <c r="DYB18" s="50"/>
      <c r="DYC18" s="50"/>
      <c r="DYD18" s="50"/>
      <c r="DYE18" s="50"/>
      <c r="DYF18" s="50"/>
      <c r="DYG18" s="50"/>
      <c r="DYH18" s="50"/>
      <c r="DYI18" s="50"/>
      <c r="DYJ18" s="50"/>
      <c r="DYK18" s="50"/>
      <c r="DYL18" s="50"/>
      <c r="DYM18" s="50"/>
      <c r="DYN18" s="50"/>
      <c r="DYO18" s="50"/>
      <c r="DYP18" s="50"/>
      <c r="DYQ18" s="50"/>
      <c r="DYR18" s="50"/>
      <c r="DYS18" s="50"/>
      <c r="DYT18" s="50"/>
      <c r="DYU18" s="50"/>
      <c r="DYV18" s="50"/>
      <c r="DYW18" s="50"/>
      <c r="DYX18" s="50"/>
      <c r="DYY18" s="50"/>
      <c r="DYZ18" s="50"/>
      <c r="DZA18" s="50"/>
      <c r="DZB18" s="50"/>
      <c r="DZC18" s="50"/>
      <c r="DZD18" s="50"/>
      <c r="DZE18" s="50"/>
      <c r="DZF18" s="50"/>
      <c r="DZG18" s="50"/>
      <c r="DZH18" s="50"/>
      <c r="DZI18" s="50"/>
      <c r="DZJ18" s="50"/>
      <c r="DZK18" s="50"/>
      <c r="DZL18" s="50"/>
      <c r="DZM18" s="50"/>
      <c r="DZN18" s="50"/>
      <c r="DZO18" s="50"/>
      <c r="DZP18" s="50"/>
      <c r="DZQ18" s="50"/>
      <c r="DZR18" s="50"/>
      <c r="DZS18" s="50"/>
      <c r="DZT18" s="50"/>
      <c r="DZU18" s="50"/>
      <c r="DZV18" s="50"/>
      <c r="DZW18" s="50"/>
      <c r="DZX18" s="50"/>
      <c r="DZY18" s="50"/>
      <c r="DZZ18" s="50"/>
      <c r="EAA18" s="50"/>
      <c r="EAB18" s="50"/>
      <c r="EAC18" s="50"/>
      <c r="EAD18" s="50"/>
      <c r="EAE18" s="50"/>
      <c r="EAF18" s="50"/>
      <c r="EAG18" s="50"/>
      <c r="EAH18" s="50"/>
      <c r="EAI18" s="50"/>
      <c r="EAJ18" s="50"/>
      <c r="EAK18" s="50"/>
      <c r="EAL18" s="50"/>
      <c r="EAM18" s="50"/>
      <c r="EAN18" s="50"/>
      <c r="EAO18" s="50"/>
      <c r="EAP18" s="50"/>
      <c r="EAQ18" s="50"/>
      <c r="EAR18" s="50"/>
      <c r="EAS18" s="50"/>
      <c r="EAT18" s="50"/>
      <c r="EAU18" s="50"/>
      <c r="EAV18" s="50"/>
      <c r="EAW18" s="50"/>
      <c r="EAX18" s="50"/>
      <c r="EAY18" s="50"/>
      <c r="EAZ18" s="50"/>
      <c r="EBA18" s="50"/>
      <c r="EBB18" s="50"/>
      <c r="EBC18" s="50"/>
      <c r="EBD18" s="50"/>
      <c r="EBE18" s="50"/>
      <c r="EBF18" s="50"/>
      <c r="EBG18" s="50"/>
      <c r="EBH18" s="50"/>
      <c r="EBI18" s="50"/>
      <c r="EBJ18" s="50"/>
      <c r="EBK18" s="50"/>
      <c r="EBL18" s="50"/>
      <c r="EBM18" s="50"/>
      <c r="EBN18" s="50"/>
      <c r="EBO18" s="50"/>
      <c r="EBP18" s="50"/>
      <c r="EBQ18" s="50"/>
      <c r="EBR18" s="50"/>
      <c r="EBS18" s="50"/>
      <c r="EBT18" s="50"/>
      <c r="EBU18" s="50"/>
      <c r="EBV18" s="50"/>
      <c r="EBW18" s="50"/>
      <c r="EBX18" s="50"/>
      <c r="EBY18" s="50"/>
      <c r="EBZ18" s="50"/>
      <c r="ECA18" s="50"/>
      <c r="ECB18" s="50"/>
      <c r="ECC18" s="50"/>
      <c r="ECD18" s="50"/>
      <c r="ECE18" s="50"/>
      <c r="ECF18" s="50"/>
      <c r="ECG18" s="50"/>
      <c r="ECH18" s="50"/>
      <c r="ECI18" s="50"/>
      <c r="ECJ18" s="50"/>
      <c r="ECK18" s="50"/>
      <c r="ECL18" s="50"/>
      <c r="ECM18" s="50"/>
      <c r="ECN18" s="50"/>
      <c r="ECO18" s="50"/>
      <c r="ECP18" s="50"/>
      <c r="ECQ18" s="50"/>
      <c r="ECR18" s="50"/>
      <c r="ECS18" s="50"/>
      <c r="ECT18" s="50"/>
      <c r="ECU18" s="50"/>
      <c r="ECV18" s="50"/>
      <c r="ECW18" s="50"/>
      <c r="ECX18" s="50"/>
      <c r="ECY18" s="50"/>
      <c r="ECZ18" s="50"/>
      <c r="EDA18" s="50"/>
      <c r="EDB18" s="50"/>
      <c r="EDC18" s="50"/>
      <c r="EDD18" s="50"/>
      <c r="EDE18" s="50"/>
      <c r="EDF18" s="50"/>
      <c r="EDG18" s="50"/>
      <c r="EDH18" s="50"/>
      <c r="EDI18" s="50"/>
      <c r="EDJ18" s="50"/>
      <c r="EDK18" s="50"/>
      <c r="EDL18" s="50"/>
      <c r="EDM18" s="50"/>
      <c r="EDN18" s="50"/>
      <c r="EDO18" s="50"/>
      <c r="EDP18" s="50"/>
      <c r="EDQ18" s="50"/>
      <c r="EDR18" s="50"/>
      <c r="EDS18" s="50"/>
      <c r="EDT18" s="50"/>
      <c r="EDU18" s="50"/>
      <c r="EDV18" s="50"/>
      <c r="EDW18" s="50"/>
      <c r="EDX18" s="50"/>
      <c r="EDY18" s="50"/>
      <c r="EDZ18" s="50"/>
      <c r="EEA18" s="50"/>
      <c r="EEB18" s="50"/>
      <c r="EEC18" s="50"/>
      <c r="EED18" s="50"/>
      <c r="EEE18" s="50"/>
      <c r="EEF18" s="50"/>
      <c r="EEG18" s="50"/>
      <c r="EEH18" s="50"/>
      <c r="EEI18" s="50"/>
      <c r="EEJ18" s="50"/>
      <c r="EEK18" s="50"/>
      <c r="EEL18" s="50"/>
      <c r="EEM18" s="50"/>
      <c r="EEN18" s="50"/>
      <c r="EEO18" s="50"/>
      <c r="EEP18" s="50"/>
      <c r="EEQ18" s="50"/>
      <c r="EER18" s="50"/>
      <c r="EES18" s="50"/>
      <c r="EET18" s="50"/>
      <c r="EEU18" s="50"/>
      <c r="EEV18" s="50"/>
      <c r="EEW18" s="50"/>
      <c r="EEX18" s="50"/>
      <c r="EEY18" s="50"/>
      <c r="EEZ18" s="50"/>
      <c r="EFA18" s="50"/>
      <c r="EFB18" s="50"/>
      <c r="EFC18" s="50"/>
      <c r="EFD18" s="50"/>
      <c r="EFE18" s="50"/>
      <c r="EFF18" s="50"/>
      <c r="EFG18" s="50"/>
      <c r="EFH18" s="50"/>
      <c r="EFI18" s="50"/>
      <c r="EFJ18" s="50"/>
      <c r="EFK18" s="50"/>
      <c r="EFL18" s="50"/>
      <c r="EFM18" s="50"/>
      <c r="EFN18" s="50"/>
      <c r="EFO18" s="50"/>
      <c r="EFP18" s="50"/>
      <c r="EFQ18" s="50"/>
      <c r="EFR18" s="50"/>
      <c r="EFS18" s="50"/>
      <c r="EFT18" s="50"/>
      <c r="EFU18" s="50"/>
      <c r="EFV18" s="50"/>
      <c r="EFW18" s="50"/>
      <c r="EFX18" s="50"/>
      <c r="EFY18" s="50"/>
      <c r="EFZ18" s="50"/>
      <c r="EGA18" s="50"/>
      <c r="EGB18" s="50"/>
      <c r="EGC18" s="50"/>
      <c r="EGD18" s="50"/>
      <c r="EGE18" s="50"/>
      <c r="EGF18" s="50"/>
      <c r="EGG18" s="50"/>
      <c r="EGH18" s="50"/>
      <c r="EGI18" s="50"/>
      <c r="EGJ18" s="50"/>
      <c r="EGK18" s="50"/>
      <c r="EGL18" s="50"/>
      <c r="EGM18" s="50"/>
      <c r="EGN18" s="50"/>
      <c r="EGO18" s="50"/>
      <c r="EGP18" s="50"/>
      <c r="EGQ18" s="50"/>
      <c r="EGR18" s="50"/>
      <c r="EGS18" s="50"/>
      <c r="EGT18" s="50"/>
      <c r="EGU18" s="50"/>
      <c r="EGV18" s="50"/>
      <c r="EGW18" s="50"/>
      <c r="EGX18" s="50"/>
      <c r="EGY18" s="50"/>
      <c r="EGZ18" s="50"/>
      <c r="EHA18" s="50"/>
      <c r="EHB18" s="50"/>
      <c r="EHC18" s="50"/>
      <c r="EHD18" s="50"/>
      <c r="EHE18" s="50"/>
      <c r="EHF18" s="50"/>
      <c r="EHG18" s="50"/>
      <c r="EHH18" s="50"/>
      <c r="EHI18" s="50"/>
      <c r="EHJ18" s="50"/>
      <c r="EHK18" s="50"/>
      <c r="EHL18" s="50"/>
      <c r="EHM18" s="50"/>
      <c r="EHN18" s="50"/>
      <c r="EHO18" s="50"/>
      <c r="EHP18" s="50"/>
      <c r="EHQ18" s="50"/>
      <c r="EHR18" s="50"/>
      <c r="EHS18" s="50"/>
      <c r="EHT18" s="50"/>
      <c r="EHU18" s="50"/>
      <c r="EHV18" s="50"/>
      <c r="EHW18" s="50"/>
      <c r="EHX18" s="50"/>
      <c r="EHY18" s="50"/>
      <c r="EHZ18" s="50"/>
      <c r="EIA18" s="50"/>
      <c r="EIB18" s="50"/>
      <c r="EIC18" s="50"/>
      <c r="EID18" s="50"/>
      <c r="EIE18" s="50"/>
      <c r="EIF18" s="50"/>
      <c r="EIG18" s="50"/>
      <c r="EIH18" s="50"/>
      <c r="EII18" s="50"/>
      <c r="EIJ18" s="50"/>
      <c r="EIK18" s="50"/>
      <c r="EIL18" s="50"/>
      <c r="EIM18" s="50"/>
      <c r="EIN18" s="50"/>
      <c r="EIO18" s="50"/>
      <c r="EIP18" s="50"/>
      <c r="EIQ18" s="50"/>
      <c r="EIR18" s="50"/>
      <c r="EIS18" s="50"/>
      <c r="EIT18" s="50"/>
      <c r="EIU18" s="50"/>
      <c r="EIV18" s="50"/>
      <c r="EIW18" s="50"/>
      <c r="EIX18" s="50"/>
      <c r="EIY18" s="50"/>
      <c r="EIZ18" s="50"/>
      <c r="EJA18" s="50"/>
      <c r="EJB18" s="50"/>
      <c r="EJC18" s="50"/>
      <c r="EJD18" s="50"/>
      <c r="EJE18" s="50"/>
      <c r="EJF18" s="50"/>
      <c r="EJG18" s="50"/>
      <c r="EJH18" s="50"/>
      <c r="EJI18" s="50"/>
      <c r="EJJ18" s="50"/>
      <c r="EJK18" s="50"/>
      <c r="EJL18" s="50"/>
      <c r="EJM18" s="50"/>
      <c r="EJN18" s="50"/>
      <c r="EJO18" s="50"/>
      <c r="EJP18" s="50"/>
      <c r="EJQ18" s="50"/>
      <c r="EJR18" s="50"/>
      <c r="EJS18" s="50"/>
      <c r="EJT18" s="50"/>
      <c r="EJU18" s="50"/>
      <c r="EJV18" s="50"/>
      <c r="EJW18" s="50"/>
      <c r="EJX18" s="50"/>
      <c r="EJY18" s="50"/>
      <c r="EJZ18" s="50"/>
      <c r="EKA18" s="50"/>
      <c r="EKB18" s="50"/>
      <c r="EKC18" s="50"/>
      <c r="EKD18" s="50"/>
      <c r="EKE18" s="50"/>
      <c r="EKF18" s="50"/>
      <c r="EKG18" s="50"/>
      <c r="EKH18" s="50"/>
      <c r="EKI18" s="50"/>
      <c r="EKJ18" s="50"/>
      <c r="EKK18" s="50"/>
      <c r="EKL18" s="50"/>
      <c r="EKM18" s="50"/>
      <c r="EKN18" s="50"/>
      <c r="EKO18" s="50"/>
      <c r="EKP18" s="50"/>
      <c r="EKQ18" s="50"/>
      <c r="EKR18" s="50"/>
      <c r="EKS18" s="50"/>
      <c r="EKT18" s="50"/>
      <c r="EKU18" s="50"/>
      <c r="EKV18" s="50"/>
      <c r="EKW18" s="50"/>
      <c r="EKX18" s="50"/>
      <c r="EKY18" s="50"/>
      <c r="EKZ18" s="50"/>
      <c r="ELA18" s="50"/>
      <c r="ELB18" s="50"/>
      <c r="ELC18" s="50"/>
      <c r="ELD18" s="50"/>
      <c r="ELE18" s="50"/>
      <c r="ELF18" s="50"/>
      <c r="ELG18" s="50"/>
      <c r="ELH18" s="50"/>
      <c r="ELI18" s="50"/>
      <c r="ELJ18" s="50"/>
      <c r="ELK18" s="50"/>
      <c r="ELL18" s="50"/>
      <c r="ELM18" s="50"/>
      <c r="ELN18" s="50"/>
      <c r="ELO18" s="50"/>
      <c r="ELP18" s="50"/>
      <c r="ELQ18" s="50"/>
      <c r="ELR18" s="50"/>
      <c r="ELS18" s="50"/>
      <c r="ELT18" s="50"/>
      <c r="ELU18" s="50"/>
      <c r="ELV18" s="50"/>
      <c r="ELW18" s="50"/>
      <c r="ELX18" s="50"/>
      <c r="ELY18" s="50"/>
      <c r="ELZ18" s="50"/>
      <c r="EMA18" s="50"/>
      <c r="EMB18" s="50"/>
      <c r="EMC18" s="50"/>
      <c r="EMD18" s="50"/>
      <c r="EME18" s="50"/>
      <c r="EMF18" s="50"/>
      <c r="EMG18" s="50"/>
      <c r="EMH18" s="50"/>
      <c r="EMI18" s="50"/>
      <c r="EMJ18" s="50"/>
      <c r="EMK18" s="50"/>
      <c r="EML18" s="50"/>
      <c r="EMM18" s="50"/>
      <c r="EMN18" s="50"/>
      <c r="EMO18" s="50"/>
      <c r="EMP18" s="50"/>
      <c r="EMQ18" s="50"/>
      <c r="EMR18" s="50"/>
      <c r="EMS18" s="50"/>
      <c r="EMT18" s="50"/>
      <c r="EMU18" s="50"/>
      <c r="EMV18" s="50"/>
      <c r="EMW18" s="50"/>
      <c r="EMX18" s="50"/>
      <c r="EMY18" s="50"/>
      <c r="EMZ18" s="50"/>
      <c r="ENA18" s="50"/>
      <c r="ENB18" s="50"/>
      <c r="ENC18" s="50"/>
      <c r="END18" s="50"/>
      <c r="ENE18" s="50"/>
      <c r="ENF18" s="50"/>
      <c r="ENG18" s="50"/>
      <c r="ENH18" s="50"/>
      <c r="ENI18" s="50"/>
      <c r="ENJ18" s="50"/>
      <c r="ENK18" s="50"/>
      <c r="ENL18" s="50"/>
      <c r="ENM18" s="50"/>
      <c r="ENN18" s="50"/>
      <c r="ENO18" s="50"/>
      <c r="ENP18" s="50"/>
      <c r="ENQ18" s="50"/>
      <c r="ENR18" s="50"/>
      <c r="ENS18" s="50"/>
      <c r="ENT18" s="50"/>
      <c r="ENU18" s="50"/>
      <c r="ENV18" s="50"/>
      <c r="ENW18" s="50"/>
      <c r="ENX18" s="50"/>
      <c r="ENY18" s="50"/>
      <c r="ENZ18" s="50"/>
      <c r="EOA18" s="50"/>
      <c r="EOB18" s="50"/>
      <c r="EOC18" s="50"/>
      <c r="EOD18" s="50"/>
      <c r="EOE18" s="50"/>
      <c r="EOF18" s="50"/>
      <c r="EOG18" s="50"/>
      <c r="EOH18" s="50"/>
      <c r="EOI18" s="50"/>
      <c r="EOJ18" s="50"/>
      <c r="EOK18" s="50"/>
      <c r="EOL18" s="50"/>
      <c r="EOM18" s="50"/>
      <c r="EON18" s="50"/>
      <c r="EOO18" s="50"/>
      <c r="EOP18" s="50"/>
      <c r="EOQ18" s="50"/>
      <c r="EOR18" s="50"/>
      <c r="EOS18" s="50"/>
      <c r="EOT18" s="50"/>
      <c r="EOU18" s="50"/>
      <c r="EOV18" s="50"/>
      <c r="EOW18" s="50"/>
      <c r="EOX18" s="50"/>
      <c r="EOY18" s="50"/>
      <c r="EOZ18" s="50"/>
      <c r="EPA18" s="50"/>
      <c r="EPB18" s="50"/>
      <c r="EPC18" s="50"/>
      <c r="EPD18" s="50"/>
      <c r="EPE18" s="50"/>
      <c r="EPF18" s="50"/>
      <c r="EPG18" s="50"/>
      <c r="EPH18" s="50"/>
      <c r="EPI18" s="50"/>
      <c r="EPJ18" s="50"/>
      <c r="EPK18" s="50"/>
      <c r="EPL18" s="50"/>
      <c r="EPM18" s="50"/>
      <c r="EPN18" s="50"/>
      <c r="EPO18" s="50"/>
      <c r="EPP18" s="50"/>
      <c r="EPQ18" s="50"/>
      <c r="EPR18" s="50"/>
      <c r="EPS18" s="50"/>
      <c r="EPT18" s="50"/>
      <c r="EPU18" s="50"/>
      <c r="EPV18" s="50"/>
      <c r="EPW18" s="50"/>
      <c r="EPX18" s="50"/>
      <c r="EPY18" s="50"/>
      <c r="EPZ18" s="50"/>
      <c r="EQA18" s="50"/>
      <c r="EQB18" s="50"/>
      <c r="EQC18" s="50"/>
      <c r="EQD18" s="50"/>
      <c r="EQE18" s="50"/>
      <c r="EQF18" s="50"/>
      <c r="EQG18" s="50"/>
      <c r="EQH18" s="50"/>
      <c r="EQI18" s="50"/>
      <c r="EQJ18" s="50"/>
      <c r="EQK18" s="50"/>
      <c r="EQL18" s="50"/>
      <c r="EQM18" s="50"/>
      <c r="EQN18" s="50"/>
      <c r="EQO18" s="50"/>
      <c r="EQP18" s="50"/>
      <c r="EQQ18" s="50"/>
      <c r="EQR18" s="50"/>
      <c r="EQS18" s="50"/>
      <c r="EQT18" s="50"/>
      <c r="EQU18" s="50"/>
      <c r="EQV18" s="50"/>
      <c r="EQW18" s="50"/>
      <c r="EQX18" s="50"/>
      <c r="EQY18" s="50"/>
      <c r="EQZ18" s="50"/>
      <c r="ERA18" s="50"/>
      <c r="ERB18" s="50"/>
      <c r="ERC18" s="50"/>
      <c r="ERD18" s="50"/>
      <c r="ERE18" s="50"/>
      <c r="ERF18" s="50"/>
      <c r="ERG18" s="50"/>
      <c r="ERH18" s="50"/>
      <c r="ERI18" s="50"/>
      <c r="ERJ18" s="50"/>
      <c r="ERK18" s="50"/>
      <c r="ERL18" s="50"/>
      <c r="ERM18" s="50"/>
      <c r="ERN18" s="50"/>
      <c r="ERO18" s="50"/>
      <c r="ERP18" s="50"/>
      <c r="ERQ18" s="50"/>
      <c r="ERR18" s="50"/>
      <c r="ERS18" s="50"/>
      <c r="ERT18" s="50"/>
      <c r="ERU18" s="50"/>
      <c r="ERV18" s="50"/>
      <c r="ERW18" s="50"/>
      <c r="ERX18" s="50"/>
      <c r="ERY18" s="50"/>
      <c r="ERZ18" s="50"/>
      <c r="ESA18" s="50"/>
      <c r="ESB18" s="50"/>
      <c r="ESC18" s="50"/>
      <c r="ESD18" s="50"/>
      <c r="ESE18" s="50"/>
      <c r="ESF18" s="50"/>
      <c r="ESG18" s="50"/>
      <c r="ESH18" s="50"/>
      <c r="ESI18" s="50"/>
      <c r="ESJ18" s="50"/>
      <c r="ESK18" s="50"/>
      <c r="ESL18" s="50"/>
      <c r="ESM18" s="50"/>
      <c r="ESN18" s="50"/>
      <c r="ESO18" s="50"/>
      <c r="ESP18" s="50"/>
      <c r="ESQ18" s="50"/>
      <c r="ESR18" s="50"/>
      <c r="ESS18" s="50"/>
      <c r="EST18" s="50"/>
      <c r="ESU18" s="50"/>
      <c r="ESV18" s="50"/>
      <c r="ESW18" s="50"/>
      <c r="ESX18" s="50"/>
      <c r="ESY18" s="50"/>
      <c r="ESZ18" s="50"/>
      <c r="ETA18" s="50"/>
      <c r="ETB18" s="50"/>
      <c r="ETC18" s="50"/>
      <c r="ETD18" s="50"/>
      <c r="ETE18" s="50"/>
      <c r="ETF18" s="50"/>
      <c r="ETG18" s="50"/>
      <c r="ETH18" s="50"/>
      <c r="ETI18" s="50"/>
      <c r="ETJ18" s="50"/>
      <c r="ETK18" s="50"/>
      <c r="ETL18" s="50"/>
      <c r="ETM18" s="50"/>
      <c r="ETN18" s="50"/>
      <c r="ETO18" s="50"/>
      <c r="ETP18" s="50"/>
      <c r="ETQ18" s="50"/>
      <c r="ETR18" s="50"/>
      <c r="ETS18" s="50"/>
      <c r="ETT18" s="50"/>
      <c r="ETU18" s="50"/>
      <c r="ETV18" s="50"/>
      <c r="ETW18" s="50"/>
      <c r="ETX18" s="50"/>
      <c r="ETY18" s="50"/>
      <c r="ETZ18" s="50"/>
      <c r="EUA18" s="50"/>
      <c r="EUB18" s="50"/>
      <c r="EUC18" s="50"/>
      <c r="EUD18" s="50"/>
      <c r="EUE18" s="50"/>
      <c r="EUF18" s="50"/>
      <c r="EUG18" s="50"/>
      <c r="EUH18" s="50"/>
      <c r="EUI18" s="50"/>
      <c r="EUJ18" s="50"/>
      <c r="EUK18" s="50"/>
      <c r="EUL18" s="50"/>
      <c r="EUM18" s="50"/>
      <c r="EUN18" s="50"/>
      <c r="EUO18" s="50"/>
      <c r="EUP18" s="50"/>
      <c r="EUQ18" s="50"/>
      <c r="EUR18" s="50"/>
      <c r="EUS18" s="50"/>
      <c r="EUT18" s="50"/>
      <c r="EUU18" s="50"/>
      <c r="EUV18" s="50"/>
      <c r="EUW18" s="50"/>
      <c r="EUX18" s="50"/>
      <c r="EUY18" s="50"/>
      <c r="EUZ18" s="50"/>
      <c r="EVA18" s="50"/>
      <c r="EVB18" s="50"/>
      <c r="EVC18" s="50"/>
      <c r="EVD18" s="50"/>
      <c r="EVE18" s="50"/>
      <c r="EVF18" s="50"/>
      <c r="EVG18" s="50"/>
      <c r="EVH18" s="50"/>
      <c r="EVI18" s="50"/>
      <c r="EVJ18" s="50"/>
      <c r="EVK18" s="50"/>
      <c r="EVL18" s="50"/>
      <c r="EVM18" s="50"/>
      <c r="EVN18" s="50"/>
      <c r="EVO18" s="50"/>
      <c r="EVP18" s="50"/>
      <c r="EVQ18" s="50"/>
      <c r="EVR18" s="50"/>
      <c r="EVS18" s="50"/>
      <c r="EVT18" s="50"/>
      <c r="EVU18" s="50"/>
      <c r="EVV18" s="50"/>
      <c r="EVW18" s="50"/>
      <c r="EVX18" s="50"/>
      <c r="EVY18" s="50"/>
      <c r="EVZ18" s="50"/>
      <c r="EWA18" s="50"/>
      <c r="EWB18" s="50"/>
      <c r="EWC18" s="50"/>
      <c r="EWD18" s="50"/>
      <c r="EWE18" s="50"/>
      <c r="EWF18" s="50"/>
      <c r="EWG18" s="50"/>
      <c r="EWH18" s="50"/>
      <c r="EWI18" s="50"/>
      <c r="EWJ18" s="50"/>
      <c r="EWK18" s="50"/>
      <c r="EWL18" s="50"/>
      <c r="EWM18" s="50"/>
      <c r="EWN18" s="50"/>
      <c r="EWO18" s="50"/>
      <c r="EWP18" s="50"/>
      <c r="EWQ18" s="50"/>
      <c r="EWR18" s="50"/>
      <c r="EWS18" s="50"/>
      <c r="EWT18" s="50"/>
      <c r="EWU18" s="50"/>
      <c r="EWV18" s="50"/>
      <c r="EWW18" s="50"/>
      <c r="EWX18" s="50"/>
      <c r="EWY18" s="50"/>
      <c r="EWZ18" s="50"/>
      <c r="EXA18" s="50"/>
      <c r="EXB18" s="50"/>
      <c r="EXC18" s="50"/>
      <c r="EXD18" s="50"/>
      <c r="EXE18" s="50"/>
      <c r="EXF18" s="50"/>
      <c r="EXG18" s="50"/>
      <c r="EXH18" s="50"/>
      <c r="EXI18" s="50"/>
      <c r="EXJ18" s="50"/>
      <c r="EXK18" s="50"/>
      <c r="EXL18" s="50"/>
      <c r="EXM18" s="50"/>
      <c r="EXN18" s="50"/>
      <c r="EXO18" s="50"/>
      <c r="EXP18" s="50"/>
      <c r="EXQ18" s="50"/>
      <c r="EXR18" s="50"/>
      <c r="EXS18" s="50"/>
      <c r="EXT18" s="50"/>
      <c r="EXU18" s="50"/>
      <c r="EXV18" s="50"/>
      <c r="EXW18" s="50"/>
      <c r="EXX18" s="50"/>
      <c r="EXY18" s="50"/>
      <c r="EXZ18" s="50"/>
      <c r="EYA18" s="50"/>
      <c r="EYB18" s="50"/>
      <c r="EYC18" s="50"/>
      <c r="EYD18" s="50"/>
      <c r="EYE18" s="50"/>
      <c r="EYF18" s="50"/>
      <c r="EYG18" s="50"/>
      <c r="EYH18" s="50"/>
      <c r="EYI18" s="50"/>
      <c r="EYJ18" s="50"/>
      <c r="EYK18" s="50"/>
      <c r="EYL18" s="50"/>
      <c r="EYM18" s="50"/>
      <c r="EYN18" s="50"/>
      <c r="EYO18" s="50"/>
      <c r="EYP18" s="50"/>
      <c r="EYQ18" s="50"/>
      <c r="EYR18" s="50"/>
      <c r="EYS18" s="50"/>
      <c r="EYT18" s="50"/>
      <c r="EYU18" s="50"/>
      <c r="EYV18" s="50"/>
      <c r="EYW18" s="50"/>
      <c r="EYX18" s="50"/>
      <c r="EYY18" s="50"/>
      <c r="EYZ18" s="50"/>
      <c r="EZA18" s="50"/>
      <c r="EZB18" s="50"/>
      <c r="EZC18" s="50"/>
      <c r="EZD18" s="50"/>
      <c r="EZE18" s="50"/>
      <c r="EZF18" s="50"/>
      <c r="EZG18" s="50"/>
      <c r="EZH18" s="50"/>
      <c r="EZI18" s="50"/>
      <c r="EZJ18" s="50"/>
      <c r="EZK18" s="50"/>
      <c r="EZL18" s="50"/>
      <c r="EZM18" s="50"/>
      <c r="EZN18" s="50"/>
      <c r="EZO18" s="50"/>
      <c r="EZP18" s="50"/>
      <c r="EZQ18" s="50"/>
      <c r="EZR18" s="50"/>
      <c r="EZS18" s="50"/>
      <c r="EZT18" s="50"/>
      <c r="EZU18" s="50"/>
      <c r="EZV18" s="50"/>
      <c r="EZW18" s="50"/>
      <c r="EZX18" s="50"/>
      <c r="EZY18" s="50"/>
      <c r="EZZ18" s="50"/>
      <c r="FAA18" s="50"/>
      <c r="FAB18" s="50"/>
      <c r="FAC18" s="50"/>
      <c r="FAD18" s="50"/>
      <c r="FAE18" s="50"/>
      <c r="FAF18" s="50"/>
      <c r="FAG18" s="50"/>
      <c r="FAH18" s="50"/>
      <c r="FAI18" s="50"/>
      <c r="FAJ18" s="50"/>
      <c r="FAK18" s="50"/>
      <c r="FAL18" s="50"/>
      <c r="FAM18" s="50"/>
      <c r="FAN18" s="50"/>
      <c r="FAO18" s="50"/>
      <c r="FAP18" s="50"/>
      <c r="FAQ18" s="50"/>
      <c r="FAR18" s="50"/>
      <c r="FAS18" s="50"/>
      <c r="FAT18" s="50"/>
      <c r="FAU18" s="50"/>
      <c r="FAV18" s="50"/>
      <c r="FAW18" s="50"/>
      <c r="FAX18" s="50"/>
      <c r="FAY18" s="50"/>
      <c r="FAZ18" s="50"/>
      <c r="FBA18" s="50"/>
      <c r="FBB18" s="50"/>
      <c r="FBC18" s="50"/>
      <c r="FBD18" s="50"/>
      <c r="FBE18" s="50"/>
      <c r="FBF18" s="50"/>
      <c r="FBG18" s="50"/>
      <c r="FBH18" s="50"/>
      <c r="FBI18" s="50"/>
      <c r="FBJ18" s="50"/>
      <c r="FBK18" s="50"/>
      <c r="FBL18" s="50"/>
      <c r="FBM18" s="50"/>
      <c r="FBN18" s="50"/>
      <c r="FBO18" s="50"/>
      <c r="FBP18" s="50"/>
      <c r="FBQ18" s="50"/>
      <c r="FBR18" s="50"/>
      <c r="FBS18" s="50"/>
      <c r="FBT18" s="50"/>
      <c r="FBU18" s="50"/>
      <c r="FBV18" s="50"/>
      <c r="FBW18" s="50"/>
      <c r="FBX18" s="50"/>
      <c r="FBY18" s="50"/>
      <c r="FBZ18" s="50"/>
      <c r="FCA18" s="50"/>
      <c r="FCB18" s="50"/>
      <c r="FCC18" s="50"/>
      <c r="FCD18" s="50"/>
      <c r="FCE18" s="50"/>
      <c r="FCF18" s="50"/>
      <c r="FCG18" s="50"/>
      <c r="FCH18" s="50"/>
      <c r="FCI18" s="50"/>
      <c r="FCJ18" s="50"/>
      <c r="FCK18" s="50"/>
      <c r="FCL18" s="50"/>
      <c r="FCM18" s="50"/>
      <c r="FCN18" s="50"/>
      <c r="FCO18" s="50"/>
      <c r="FCP18" s="50"/>
      <c r="FCQ18" s="50"/>
      <c r="FCR18" s="50"/>
      <c r="FCS18" s="50"/>
      <c r="FCT18" s="50"/>
      <c r="FCU18" s="50"/>
      <c r="FCV18" s="50"/>
      <c r="FCW18" s="50"/>
      <c r="FCX18" s="50"/>
      <c r="FCY18" s="50"/>
      <c r="FCZ18" s="50"/>
      <c r="FDA18" s="50"/>
      <c r="FDB18" s="50"/>
      <c r="FDC18" s="50"/>
      <c r="FDD18" s="50"/>
      <c r="FDE18" s="50"/>
      <c r="FDF18" s="50"/>
      <c r="FDG18" s="50"/>
      <c r="FDH18" s="50"/>
      <c r="FDI18" s="50"/>
      <c r="FDJ18" s="50"/>
      <c r="FDK18" s="50"/>
      <c r="FDL18" s="50"/>
      <c r="FDM18" s="50"/>
      <c r="FDN18" s="50"/>
      <c r="FDO18" s="50"/>
      <c r="FDP18" s="50"/>
      <c r="FDQ18" s="50"/>
      <c r="FDR18" s="50"/>
      <c r="FDS18" s="50"/>
      <c r="FDT18" s="50"/>
      <c r="FDU18" s="50"/>
      <c r="FDV18" s="50"/>
      <c r="FDW18" s="50"/>
      <c r="FDX18" s="50"/>
      <c r="FDY18" s="50"/>
      <c r="FDZ18" s="50"/>
      <c r="FEA18" s="50"/>
      <c r="FEB18" s="50"/>
      <c r="FEC18" s="50"/>
      <c r="FED18" s="50"/>
      <c r="FEE18" s="50"/>
      <c r="FEF18" s="50"/>
      <c r="FEG18" s="50"/>
      <c r="FEH18" s="50"/>
      <c r="FEI18" s="50"/>
      <c r="FEJ18" s="50"/>
      <c r="FEK18" s="50"/>
      <c r="FEL18" s="50"/>
      <c r="FEM18" s="50"/>
      <c r="FEN18" s="50"/>
      <c r="FEO18" s="50"/>
      <c r="FEP18" s="50"/>
      <c r="FEQ18" s="50"/>
      <c r="FER18" s="50"/>
      <c r="FES18" s="50"/>
      <c r="FET18" s="50"/>
      <c r="FEU18" s="50"/>
      <c r="FEV18" s="50"/>
      <c r="FEW18" s="50"/>
      <c r="FEX18" s="50"/>
      <c r="FEY18" s="50"/>
      <c r="FEZ18" s="50"/>
      <c r="FFA18" s="50"/>
      <c r="FFB18" s="50"/>
      <c r="FFC18" s="50"/>
      <c r="FFD18" s="50"/>
      <c r="FFE18" s="50"/>
      <c r="FFF18" s="50"/>
      <c r="FFG18" s="50"/>
      <c r="FFH18" s="50"/>
      <c r="FFI18" s="50"/>
      <c r="FFJ18" s="50"/>
      <c r="FFK18" s="50"/>
      <c r="FFL18" s="50"/>
      <c r="FFM18" s="50"/>
      <c r="FFN18" s="50"/>
      <c r="FFO18" s="50"/>
      <c r="FFP18" s="50"/>
      <c r="FFQ18" s="50"/>
      <c r="FFR18" s="50"/>
      <c r="FFS18" s="50"/>
      <c r="FFT18" s="50"/>
      <c r="FFU18" s="50"/>
      <c r="FFV18" s="50"/>
      <c r="FFW18" s="50"/>
      <c r="FFX18" s="50"/>
      <c r="FFY18" s="50"/>
      <c r="FFZ18" s="50"/>
      <c r="FGA18" s="50"/>
      <c r="FGB18" s="50"/>
      <c r="FGC18" s="50"/>
      <c r="FGD18" s="50"/>
      <c r="FGE18" s="50"/>
      <c r="FGF18" s="50"/>
      <c r="FGG18" s="50"/>
      <c r="FGH18" s="50"/>
      <c r="FGI18" s="50"/>
      <c r="FGJ18" s="50"/>
      <c r="FGK18" s="50"/>
      <c r="FGL18" s="50"/>
      <c r="FGM18" s="50"/>
      <c r="FGN18" s="50"/>
      <c r="FGO18" s="50"/>
      <c r="FGP18" s="50"/>
      <c r="FGQ18" s="50"/>
      <c r="FGR18" s="50"/>
      <c r="FGS18" s="50"/>
      <c r="FGT18" s="50"/>
      <c r="FGU18" s="50"/>
      <c r="FGV18" s="50"/>
      <c r="FGW18" s="50"/>
      <c r="FGX18" s="50"/>
      <c r="FGY18" s="50"/>
      <c r="FGZ18" s="50"/>
      <c r="FHA18" s="50"/>
      <c r="FHB18" s="50"/>
      <c r="FHC18" s="50"/>
      <c r="FHD18" s="50"/>
      <c r="FHE18" s="50"/>
      <c r="FHF18" s="50"/>
      <c r="FHG18" s="50"/>
      <c r="FHH18" s="50"/>
      <c r="FHI18" s="50"/>
      <c r="FHJ18" s="50"/>
      <c r="FHK18" s="50"/>
      <c r="FHL18" s="50"/>
      <c r="FHM18" s="50"/>
      <c r="FHN18" s="50"/>
      <c r="FHO18" s="50"/>
      <c r="FHP18" s="50"/>
      <c r="FHQ18" s="50"/>
      <c r="FHR18" s="50"/>
      <c r="FHS18" s="50"/>
      <c r="FHT18" s="50"/>
      <c r="FHU18" s="50"/>
      <c r="FHV18" s="50"/>
      <c r="FHW18" s="50"/>
      <c r="FHX18" s="50"/>
      <c r="FHY18" s="50"/>
      <c r="FHZ18" s="50"/>
      <c r="FIA18" s="50"/>
      <c r="FIB18" s="50"/>
      <c r="FIC18" s="50"/>
      <c r="FID18" s="50"/>
      <c r="FIE18" s="50"/>
      <c r="FIF18" s="50"/>
      <c r="FIG18" s="50"/>
      <c r="FIH18" s="50"/>
      <c r="FII18" s="50"/>
      <c r="FIJ18" s="50"/>
      <c r="FIK18" s="50"/>
      <c r="FIL18" s="50"/>
      <c r="FIM18" s="50"/>
      <c r="FIN18" s="50"/>
      <c r="FIO18" s="50"/>
      <c r="FIP18" s="50"/>
      <c r="FIQ18" s="50"/>
      <c r="FIR18" s="50"/>
      <c r="FIS18" s="50"/>
      <c r="FIT18" s="50"/>
      <c r="FIU18" s="50"/>
      <c r="FIV18" s="50"/>
      <c r="FIW18" s="50"/>
      <c r="FIX18" s="50"/>
      <c r="FIY18" s="50"/>
      <c r="FIZ18" s="50"/>
      <c r="FJA18" s="50"/>
      <c r="FJB18" s="50"/>
      <c r="FJC18" s="50"/>
      <c r="FJD18" s="50"/>
      <c r="FJE18" s="50"/>
      <c r="FJF18" s="50"/>
      <c r="FJG18" s="50"/>
      <c r="FJH18" s="50"/>
      <c r="FJI18" s="50"/>
      <c r="FJJ18" s="50"/>
      <c r="FJK18" s="50"/>
      <c r="FJL18" s="50"/>
      <c r="FJM18" s="50"/>
      <c r="FJN18" s="50"/>
      <c r="FJO18" s="50"/>
      <c r="FJP18" s="50"/>
      <c r="FJQ18" s="50"/>
      <c r="FJR18" s="50"/>
      <c r="FJS18" s="50"/>
      <c r="FJT18" s="50"/>
      <c r="FJU18" s="50"/>
      <c r="FJV18" s="50"/>
      <c r="FJW18" s="50"/>
      <c r="FJX18" s="50"/>
      <c r="FJY18" s="50"/>
      <c r="FJZ18" s="50"/>
      <c r="FKA18" s="50"/>
      <c r="FKB18" s="50"/>
      <c r="FKC18" s="50"/>
      <c r="FKD18" s="50"/>
      <c r="FKE18" s="50"/>
      <c r="FKF18" s="50"/>
      <c r="FKG18" s="50"/>
      <c r="FKH18" s="50"/>
      <c r="FKI18" s="50"/>
      <c r="FKJ18" s="50"/>
      <c r="FKK18" s="50"/>
      <c r="FKL18" s="50"/>
      <c r="FKM18" s="50"/>
      <c r="FKN18" s="50"/>
      <c r="FKO18" s="50"/>
      <c r="FKP18" s="50"/>
      <c r="FKQ18" s="50"/>
      <c r="FKR18" s="50"/>
      <c r="FKS18" s="50"/>
      <c r="FKT18" s="50"/>
      <c r="FKU18" s="50"/>
      <c r="FKV18" s="50"/>
      <c r="FKW18" s="50"/>
      <c r="FKX18" s="50"/>
      <c r="FKY18" s="50"/>
      <c r="FKZ18" s="50"/>
      <c r="FLA18" s="50"/>
      <c r="FLB18" s="50"/>
      <c r="FLC18" s="50"/>
      <c r="FLD18" s="50"/>
      <c r="FLE18" s="50"/>
      <c r="FLF18" s="50"/>
      <c r="FLG18" s="50"/>
      <c r="FLH18" s="50"/>
      <c r="FLI18" s="50"/>
      <c r="FLJ18" s="50"/>
      <c r="FLK18" s="50"/>
      <c r="FLL18" s="50"/>
      <c r="FLM18" s="50"/>
      <c r="FLN18" s="50"/>
      <c r="FLO18" s="50"/>
      <c r="FLP18" s="50"/>
      <c r="FLQ18" s="50"/>
      <c r="FLR18" s="50"/>
      <c r="FLS18" s="50"/>
      <c r="FLT18" s="50"/>
      <c r="FLU18" s="50"/>
      <c r="FLV18" s="50"/>
      <c r="FLW18" s="50"/>
      <c r="FLX18" s="50"/>
      <c r="FLY18" s="50"/>
      <c r="FLZ18" s="50"/>
      <c r="FMA18" s="50"/>
      <c r="FMB18" s="50"/>
      <c r="FMC18" s="50"/>
      <c r="FMD18" s="50"/>
      <c r="FME18" s="50"/>
      <c r="FMF18" s="50"/>
      <c r="FMG18" s="50"/>
      <c r="FMH18" s="50"/>
      <c r="FMI18" s="50"/>
      <c r="FMJ18" s="50"/>
      <c r="FMK18" s="50"/>
      <c r="FML18" s="50"/>
      <c r="FMM18" s="50"/>
      <c r="FMN18" s="50"/>
      <c r="FMO18" s="50"/>
      <c r="FMP18" s="50"/>
      <c r="FMQ18" s="50"/>
      <c r="FMR18" s="50"/>
      <c r="FMS18" s="50"/>
      <c r="FMT18" s="50"/>
      <c r="FMU18" s="50"/>
      <c r="FMV18" s="50"/>
      <c r="FMW18" s="50"/>
      <c r="FMX18" s="50"/>
      <c r="FMY18" s="50"/>
      <c r="FMZ18" s="50"/>
      <c r="FNA18" s="50"/>
      <c r="FNB18" s="50"/>
      <c r="FNC18" s="50"/>
      <c r="FND18" s="50"/>
      <c r="FNE18" s="50"/>
      <c r="FNF18" s="50"/>
      <c r="FNG18" s="50"/>
      <c r="FNH18" s="50"/>
      <c r="FNI18" s="50"/>
      <c r="FNJ18" s="50"/>
      <c r="FNK18" s="50"/>
      <c r="FNL18" s="50"/>
      <c r="FNM18" s="50"/>
      <c r="FNN18" s="50"/>
      <c r="FNO18" s="50"/>
      <c r="FNP18" s="50"/>
      <c r="FNQ18" s="50"/>
      <c r="FNR18" s="50"/>
      <c r="FNS18" s="50"/>
      <c r="FNT18" s="50"/>
      <c r="FNU18" s="50"/>
      <c r="FNV18" s="50"/>
      <c r="FNW18" s="50"/>
      <c r="FNX18" s="50"/>
      <c r="FNY18" s="50"/>
      <c r="FNZ18" s="50"/>
      <c r="FOA18" s="50"/>
      <c r="FOB18" s="50"/>
      <c r="FOC18" s="50"/>
      <c r="FOD18" s="50"/>
      <c r="FOE18" s="50"/>
      <c r="FOF18" s="50"/>
      <c r="FOG18" s="50"/>
      <c r="FOH18" s="50"/>
      <c r="FOI18" s="50"/>
      <c r="FOJ18" s="50"/>
      <c r="FOK18" s="50"/>
      <c r="FOL18" s="50"/>
      <c r="FOM18" s="50"/>
      <c r="FON18" s="50"/>
      <c r="FOO18" s="50"/>
      <c r="FOP18" s="50"/>
      <c r="FOQ18" s="50"/>
      <c r="FOR18" s="50"/>
      <c r="FOS18" s="50"/>
      <c r="FOT18" s="50"/>
      <c r="FOU18" s="50"/>
      <c r="FOV18" s="50"/>
      <c r="FOW18" s="50"/>
      <c r="FOX18" s="50"/>
      <c r="FOY18" s="50"/>
      <c r="FOZ18" s="50"/>
      <c r="FPA18" s="50"/>
      <c r="FPB18" s="50"/>
      <c r="FPC18" s="50"/>
      <c r="FPD18" s="50"/>
      <c r="FPE18" s="50"/>
      <c r="FPF18" s="50"/>
      <c r="FPG18" s="50"/>
      <c r="FPH18" s="50"/>
      <c r="FPI18" s="50"/>
      <c r="FPJ18" s="50"/>
      <c r="FPK18" s="50"/>
      <c r="FPL18" s="50"/>
      <c r="FPM18" s="50"/>
      <c r="FPN18" s="50"/>
      <c r="FPO18" s="50"/>
      <c r="FPP18" s="50"/>
      <c r="FPQ18" s="50"/>
      <c r="FPR18" s="50"/>
      <c r="FPS18" s="50"/>
      <c r="FPT18" s="50"/>
      <c r="FPU18" s="50"/>
      <c r="FPV18" s="50"/>
      <c r="FPW18" s="50"/>
      <c r="FPX18" s="50"/>
      <c r="FPY18" s="50"/>
      <c r="FPZ18" s="50"/>
      <c r="FQA18" s="50"/>
      <c r="FQB18" s="50"/>
      <c r="FQC18" s="50"/>
      <c r="FQD18" s="50"/>
      <c r="FQE18" s="50"/>
      <c r="FQF18" s="50"/>
      <c r="FQG18" s="50"/>
      <c r="FQH18" s="50"/>
      <c r="FQI18" s="50"/>
      <c r="FQJ18" s="50"/>
      <c r="FQK18" s="50"/>
      <c r="FQL18" s="50"/>
      <c r="FQM18" s="50"/>
      <c r="FQN18" s="50"/>
      <c r="FQO18" s="50"/>
      <c r="FQP18" s="50"/>
      <c r="FQQ18" s="50"/>
      <c r="FQR18" s="50"/>
      <c r="FQS18" s="50"/>
      <c r="FQT18" s="50"/>
      <c r="FQU18" s="50"/>
      <c r="FQV18" s="50"/>
      <c r="FQW18" s="50"/>
      <c r="FQX18" s="50"/>
      <c r="FQY18" s="50"/>
      <c r="FQZ18" s="50"/>
      <c r="FRA18" s="50"/>
      <c r="FRB18" s="50"/>
      <c r="FRC18" s="50"/>
      <c r="FRD18" s="50"/>
      <c r="FRE18" s="50"/>
      <c r="FRF18" s="50"/>
      <c r="FRG18" s="50"/>
      <c r="FRH18" s="50"/>
      <c r="FRI18" s="50"/>
      <c r="FRJ18" s="50"/>
      <c r="FRK18" s="50"/>
      <c r="FRL18" s="50"/>
      <c r="FRM18" s="50"/>
      <c r="FRN18" s="50"/>
      <c r="FRO18" s="50"/>
      <c r="FRP18" s="50"/>
      <c r="FRQ18" s="50"/>
      <c r="FRR18" s="50"/>
      <c r="FRS18" s="50"/>
      <c r="FRT18" s="50"/>
      <c r="FRU18" s="50"/>
      <c r="FRV18" s="50"/>
      <c r="FRW18" s="50"/>
      <c r="FRX18" s="50"/>
      <c r="FRY18" s="50"/>
      <c r="FRZ18" s="50"/>
      <c r="FSA18" s="50"/>
      <c r="FSB18" s="50"/>
      <c r="FSC18" s="50"/>
      <c r="FSD18" s="50"/>
      <c r="FSE18" s="50"/>
      <c r="FSF18" s="50"/>
      <c r="FSG18" s="50"/>
      <c r="FSH18" s="50"/>
      <c r="FSI18" s="50"/>
      <c r="FSJ18" s="50"/>
      <c r="FSK18" s="50"/>
      <c r="FSL18" s="50"/>
      <c r="FSM18" s="50"/>
      <c r="FSN18" s="50"/>
      <c r="FSO18" s="50"/>
      <c r="FSP18" s="50"/>
      <c r="FSQ18" s="50"/>
      <c r="FSR18" s="50"/>
      <c r="FSS18" s="50"/>
      <c r="FST18" s="50"/>
      <c r="FSU18" s="50"/>
      <c r="FSV18" s="50"/>
      <c r="FSW18" s="50"/>
      <c r="FSX18" s="50"/>
      <c r="FSY18" s="50"/>
      <c r="FSZ18" s="50"/>
      <c r="FTA18" s="50"/>
      <c r="FTB18" s="50"/>
      <c r="FTC18" s="50"/>
      <c r="FTD18" s="50"/>
      <c r="FTE18" s="50"/>
      <c r="FTF18" s="50"/>
      <c r="FTG18" s="50"/>
      <c r="FTH18" s="50"/>
      <c r="FTI18" s="50"/>
      <c r="FTJ18" s="50"/>
      <c r="FTK18" s="50"/>
      <c r="FTL18" s="50"/>
      <c r="FTM18" s="50"/>
      <c r="FTN18" s="50"/>
      <c r="FTO18" s="50"/>
      <c r="FTP18" s="50"/>
      <c r="FTQ18" s="50"/>
      <c r="FTR18" s="50"/>
      <c r="FTS18" s="50"/>
      <c r="FTT18" s="50"/>
      <c r="FTU18" s="50"/>
      <c r="FTV18" s="50"/>
      <c r="FTW18" s="50"/>
      <c r="FTX18" s="50"/>
      <c r="FTY18" s="50"/>
      <c r="FTZ18" s="50"/>
      <c r="FUA18" s="50"/>
      <c r="FUB18" s="50"/>
      <c r="FUC18" s="50"/>
      <c r="FUD18" s="50"/>
      <c r="FUE18" s="50"/>
      <c r="FUF18" s="50"/>
      <c r="FUG18" s="50"/>
      <c r="FUH18" s="50"/>
      <c r="FUI18" s="50"/>
      <c r="FUJ18" s="50"/>
      <c r="FUK18" s="50"/>
      <c r="FUL18" s="50"/>
      <c r="FUM18" s="50"/>
      <c r="FUN18" s="50"/>
      <c r="FUO18" s="50"/>
      <c r="FUP18" s="50"/>
      <c r="FUQ18" s="50"/>
      <c r="FUR18" s="50"/>
      <c r="FUS18" s="50"/>
      <c r="FUT18" s="50"/>
      <c r="FUU18" s="50"/>
      <c r="FUV18" s="50"/>
      <c r="FUW18" s="50"/>
      <c r="FUX18" s="50"/>
      <c r="FUY18" s="50"/>
      <c r="FUZ18" s="50"/>
      <c r="FVA18" s="50"/>
      <c r="FVB18" s="50"/>
      <c r="FVC18" s="50"/>
      <c r="FVD18" s="50"/>
      <c r="FVE18" s="50"/>
      <c r="FVF18" s="50"/>
      <c r="FVG18" s="50"/>
      <c r="FVH18" s="50"/>
      <c r="FVI18" s="50"/>
      <c r="FVJ18" s="50"/>
      <c r="FVK18" s="50"/>
      <c r="FVL18" s="50"/>
      <c r="FVM18" s="50"/>
      <c r="FVN18" s="50"/>
      <c r="FVO18" s="50"/>
      <c r="FVP18" s="50"/>
      <c r="FVQ18" s="50"/>
      <c r="FVR18" s="50"/>
      <c r="FVS18" s="50"/>
      <c r="FVT18" s="50"/>
      <c r="FVU18" s="50"/>
      <c r="FVV18" s="50"/>
      <c r="FVW18" s="50"/>
      <c r="FVX18" s="50"/>
      <c r="FVY18" s="50"/>
      <c r="FVZ18" s="50"/>
      <c r="FWA18" s="50"/>
      <c r="FWB18" s="50"/>
      <c r="FWC18" s="50"/>
      <c r="FWD18" s="50"/>
      <c r="FWE18" s="50"/>
      <c r="FWF18" s="50"/>
      <c r="FWG18" s="50"/>
      <c r="FWH18" s="50"/>
      <c r="FWI18" s="50"/>
      <c r="FWJ18" s="50"/>
      <c r="FWK18" s="50"/>
      <c r="FWL18" s="50"/>
      <c r="FWM18" s="50"/>
      <c r="FWN18" s="50"/>
      <c r="FWO18" s="50"/>
      <c r="FWP18" s="50"/>
      <c r="FWQ18" s="50"/>
      <c r="FWR18" s="50"/>
      <c r="FWS18" s="50"/>
      <c r="FWT18" s="50"/>
      <c r="FWU18" s="50"/>
      <c r="FWV18" s="50"/>
      <c r="FWW18" s="50"/>
      <c r="FWX18" s="50"/>
      <c r="FWY18" s="50"/>
      <c r="FWZ18" s="50"/>
      <c r="FXA18" s="50"/>
      <c r="FXB18" s="50"/>
      <c r="FXC18" s="50"/>
      <c r="FXD18" s="50"/>
      <c r="FXE18" s="50"/>
      <c r="FXF18" s="50"/>
      <c r="FXG18" s="50"/>
      <c r="FXH18" s="50"/>
      <c r="FXI18" s="50"/>
      <c r="FXJ18" s="50"/>
      <c r="FXK18" s="50"/>
      <c r="FXL18" s="50"/>
      <c r="FXM18" s="50"/>
      <c r="FXN18" s="50"/>
      <c r="FXO18" s="50"/>
      <c r="FXP18" s="50"/>
      <c r="FXQ18" s="50"/>
      <c r="FXR18" s="50"/>
      <c r="FXS18" s="50"/>
      <c r="FXT18" s="50"/>
      <c r="FXU18" s="50"/>
      <c r="FXV18" s="50"/>
      <c r="FXW18" s="50"/>
      <c r="FXX18" s="50"/>
      <c r="FXY18" s="50"/>
      <c r="FXZ18" s="50"/>
      <c r="FYA18" s="50"/>
      <c r="FYB18" s="50"/>
      <c r="FYC18" s="50"/>
      <c r="FYD18" s="50"/>
      <c r="FYE18" s="50"/>
      <c r="FYF18" s="50"/>
      <c r="FYG18" s="50"/>
      <c r="FYH18" s="50"/>
      <c r="FYI18" s="50"/>
      <c r="FYJ18" s="50"/>
      <c r="FYK18" s="50"/>
      <c r="FYL18" s="50"/>
      <c r="FYM18" s="50"/>
      <c r="FYN18" s="50"/>
      <c r="FYO18" s="50"/>
      <c r="FYP18" s="50"/>
      <c r="FYQ18" s="50"/>
      <c r="FYR18" s="50"/>
      <c r="FYS18" s="50"/>
      <c r="FYT18" s="50"/>
      <c r="FYU18" s="50"/>
      <c r="FYV18" s="50"/>
      <c r="FYW18" s="50"/>
      <c r="FYX18" s="50"/>
      <c r="FYY18" s="50"/>
      <c r="FYZ18" s="50"/>
      <c r="FZA18" s="50"/>
      <c r="FZB18" s="50"/>
      <c r="FZC18" s="50"/>
      <c r="FZD18" s="50"/>
      <c r="FZE18" s="50"/>
      <c r="FZF18" s="50"/>
      <c r="FZG18" s="50"/>
      <c r="FZH18" s="50"/>
      <c r="FZI18" s="50"/>
      <c r="FZJ18" s="50"/>
      <c r="FZK18" s="50"/>
      <c r="FZL18" s="50"/>
      <c r="FZM18" s="50"/>
      <c r="FZN18" s="50"/>
      <c r="FZO18" s="50"/>
      <c r="FZP18" s="50"/>
      <c r="FZQ18" s="50"/>
      <c r="FZR18" s="50"/>
      <c r="FZS18" s="50"/>
      <c r="FZT18" s="50"/>
      <c r="FZU18" s="50"/>
      <c r="FZV18" s="50"/>
      <c r="FZW18" s="50"/>
      <c r="FZX18" s="50"/>
      <c r="FZY18" s="50"/>
      <c r="FZZ18" s="50"/>
      <c r="GAA18" s="50"/>
      <c r="GAB18" s="50"/>
      <c r="GAC18" s="50"/>
      <c r="GAD18" s="50"/>
      <c r="GAE18" s="50"/>
      <c r="GAF18" s="50"/>
      <c r="GAG18" s="50"/>
      <c r="GAH18" s="50"/>
      <c r="GAI18" s="50"/>
      <c r="GAJ18" s="50"/>
      <c r="GAK18" s="50"/>
      <c r="GAL18" s="50"/>
      <c r="GAM18" s="50"/>
      <c r="GAN18" s="50"/>
      <c r="GAO18" s="50"/>
      <c r="GAP18" s="50"/>
      <c r="GAQ18" s="50"/>
      <c r="GAR18" s="50"/>
      <c r="GAS18" s="50"/>
      <c r="GAT18" s="50"/>
      <c r="GAU18" s="50"/>
      <c r="GAV18" s="50"/>
      <c r="GAW18" s="50"/>
      <c r="GAX18" s="50"/>
      <c r="GAY18" s="50"/>
      <c r="GAZ18" s="50"/>
      <c r="GBA18" s="50"/>
      <c r="GBB18" s="50"/>
      <c r="GBC18" s="50"/>
      <c r="GBD18" s="50"/>
      <c r="GBE18" s="50"/>
      <c r="GBF18" s="50"/>
      <c r="GBG18" s="50"/>
      <c r="GBH18" s="50"/>
      <c r="GBI18" s="50"/>
      <c r="GBJ18" s="50"/>
      <c r="GBK18" s="50"/>
      <c r="GBL18" s="50"/>
      <c r="GBM18" s="50"/>
      <c r="GBN18" s="50"/>
      <c r="GBO18" s="50"/>
      <c r="GBP18" s="50"/>
      <c r="GBQ18" s="50"/>
      <c r="GBR18" s="50"/>
      <c r="GBS18" s="50"/>
      <c r="GBT18" s="50"/>
      <c r="GBU18" s="50"/>
      <c r="GBV18" s="50"/>
      <c r="GBW18" s="50"/>
      <c r="GBX18" s="50"/>
      <c r="GBY18" s="50"/>
      <c r="GBZ18" s="50"/>
      <c r="GCA18" s="50"/>
      <c r="GCB18" s="50"/>
      <c r="GCC18" s="50"/>
      <c r="GCD18" s="50"/>
      <c r="GCE18" s="50"/>
      <c r="GCF18" s="50"/>
      <c r="GCG18" s="50"/>
      <c r="GCH18" s="50"/>
      <c r="GCI18" s="50"/>
      <c r="GCJ18" s="50"/>
      <c r="GCK18" s="50"/>
      <c r="GCL18" s="50"/>
      <c r="GCM18" s="50"/>
      <c r="GCN18" s="50"/>
      <c r="GCO18" s="50"/>
      <c r="GCP18" s="50"/>
      <c r="GCQ18" s="50"/>
      <c r="GCR18" s="50"/>
      <c r="GCS18" s="50"/>
      <c r="GCT18" s="50"/>
      <c r="GCU18" s="50"/>
      <c r="GCV18" s="50"/>
      <c r="GCW18" s="50"/>
      <c r="GCX18" s="50"/>
      <c r="GCY18" s="50"/>
      <c r="GCZ18" s="50"/>
      <c r="GDA18" s="50"/>
      <c r="GDB18" s="50"/>
      <c r="GDC18" s="50"/>
      <c r="GDD18" s="50"/>
      <c r="GDE18" s="50"/>
      <c r="GDF18" s="50"/>
      <c r="GDG18" s="50"/>
      <c r="GDH18" s="50"/>
      <c r="GDI18" s="50"/>
      <c r="GDJ18" s="50"/>
      <c r="GDK18" s="50"/>
      <c r="GDL18" s="50"/>
      <c r="GDM18" s="50"/>
      <c r="GDN18" s="50"/>
      <c r="GDO18" s="50"/>
      <c r="GDP18" s="50"/>
      <c r="GDQ18" s="50"/>
      <c r="GDR18" s="50"/>
      <c r="GDS18" s="50"/>
      <c r="GDT18" s="50"/>
      <c r="GDU18" s="50"/>
      <c r="GDV18" s="50"/>
      <c r="GDW18" s="50"/>
      <c r="GDX18" s="50"/>
      <c r="GDY18" s="50"/>
      <c r="GDZ18" s="50"/>
      <c r="GEA18" s="50"/>
      <c r="GEB18" s="50"/>
      <c r="GEC18" s="50"/>
      <c r="GED18" s="50"/>
      <c r="GEE18" s="50"/>
      <c r="GEF18" s="50"/>
      <c r="GEG18" s="50"/>
      <c r="GEH18" s="50"/>
      <c r="GEI18" s="50"/>
      <c r="GEJ18" s="50"/>
      <c r="GEK18" s="50"/>
      <c r="GEL18" s="50"/>
      <c r="GEM18" s="50"/>
      <c r="GEN18" s="50"/>
      <c r="GEO18" s="50"/>
      <c r="GEP18" s="50"/>
      <c r="GEQ18" s="50"/>
      <c r="GER18" s="50"/>
      <c r="GES18" s="50"/>
      <c r="GET18" s="50"/>
      <c r="GEU18" s="50"/>
      <c r="GEV18" s="50"/>
      <c r="GEW18" s="50"/>
      <c r="GEX18" s="50"/>
      <c r="GEY18" s="50"/>
      <c r="GEZ18" s="50"/>
      <c r="GFA18" s="50"/>
      <c r="GFB18" s="50"/>
      <c r="GFC18" s="50"/>
      <c r="GFD18" s="50"/>
      <c r="GFE18" s="50"/>
      <c r="GFF18" s="50"/>
      <c r="GFG18" s="50"/>
      <c r="GFH18" s="50"/>
      <c r="GFI18" s="50"/>
      <c r="GFJ18" s="50"/>
      <c r="GFK18" s="50"/>
      <c r="GFL18" s="50"/>
      <c r="GFM18" s="50"/>
      <c r="GFN18" s="50"/>
      <c r="GFO18" s="50"/>
      <c r="GFP18" s="50"/>
      <c r="GFQ18" s="50"/>
      <c r="GFR18" s="50"/>
      <c r="GFS18" s="50"/>
      <c r="GFT18" s="50"/>
      <c r="GFU18" s="50"/>
      <c r="GFV18" s="50"/>
      <c r="GFW18" s="50"/>
      <c r="GFX18" s="50"/>
      <c r="GFY18" s="50"/>
      <c r="GFZ18" s="50"/>
      <c r="GGA18" s="50"/>
      <c r="GGB18" s="50"/>
      <c r="GGC18" s="50"/>
      <c r="GGD18" s="50"/>
      <c r="GGE18" s="50"/>
      <c r="GGF18" s="50"/>
      <c r="GGG18" s="50"/>
      <c r="GGH18" s="50"/>
      <c r="GGI18" s="50"/>
      <c r="GGJ18" s="50"/>
      <c r="GGK18" s="50"/>
      <c r="GGL18" s="50"/>
      <c r="GGM18" s="50"/>
      <c r="GGN18" s="50"/>
      <c r="GGO18" s="50"/>
      <c r="GGP18" s="50"/>
      <c r="GGQ18" s="50"/>
      <c r="GGR18" s="50"/>
      <c r="GGS18" s="50"/>
      <c r="GGT18" s="50"/>
      <c r="GGU18" s="50"/>
      <c r="GGV18" s="50"/>
      <c r="GGW18" s="50"/>
      <c r="GGX18" s="50"/>
      <c r="GGY18" s="50"/>
      <c r="GGZ18" s="50"/>
      <c r="GHA18" s="50"/>
      <c r="GHB18" s="50"/>
      <c r="GHC18" s="50"/>
      <c r="GHD18" s="50"/>
      <c r="GHE18" s="50"/>
      <c r="GHF18" s="50"/>
      <c r="GHG18" s="50"/>
      <c r="GHH18" s="50"/>
      <c r="GHI18" s="50"/>
      <c r="GHJ18" s="50"/>
      <c r="GHK18" s="50"/>
      <c r="GHL18" s="50"/>
      <c r="GHM18" s="50"/>
      <c r="GHN18" s="50"/>
      <c r="GHO18" s="50"/>
      <c r="GHP18" s="50"/>
      <c r="GHQ18" s="50"/>
      <c r="GHR18" s="50"/>
      <c r="GHS18" s="50"/>
      <c r="GHT18" s="50"/>
      <c r="GHU18" s="50"/>
      <c r="GHV18" s="50"/>
      <c r="GHW18" s="50"/>
      <c r="GHX18" s="50"/>
      <c r="GHY18" s="50"/>
      <c r="GHZ18" s="50"/>
      <c r="GIA18" s="50"/>
      <c r="GIB18" s="50"/>
      <c r="GIC18" s="50"/>
      <c r="GID18" s="50"/>
      <c r="GIE18" s="50"/>
      <c r="GIF18" s="50"/>
      <c r="GIG18" s="50"/>
      <c r="GIH18" s="50"/>
      <c r="GII18" s="50"/>
      <c r="GIJ18" s="50"/>
      <c r="GIK18" s="50"/>
      <c r="GIL18" s="50"/>
      <c r="GIM18" s="50"/>
      <c r="GIN18" s="50"/>
      <c r="GIO18" s="50"/>
      <c r="GIP18" s="50"/>
      <c r="GIQ18" s="50"/>
      <c r="GIR18" s="50"/>
      <c r="GIS18" s="50"/>
      <c r="GIT18" s="50"/>
      <c r="GIU18" s="50"/>
      <c r="GIV18" s="50"/>
      <c r="GIW18" s="50"/>
      <c r="GIX18" s="50"/>
      <c r="GIY18" s="50"/>
      <c r="GIZ18" s="50"/>
      <c r="GJA18" s="50"/>
      <c r="GJB18" s="50"/>
      <c r="GJC18" s="50"/>
      <c r="GJD18" s="50"/>
      <c r="GJE18" s="50"/>
      <c r="GJF18" s="50"/>
      <c r="GJG18" s="50"/>
      <c r="GJH18" s="50"/>
      <c r="GJI18" s="50"/>
      <c r="GJJ18" s="50"/>
      <c r="GJK18" s="50"/>
      <c r="GJL18" s="50"/>
      <c r="GJM18" s="50"/>
      <c r="GJN18" s="50"/>
      <c r="GJO18" s="50"/>
      <c r="GJP18" s="50"/>
      <c r="GJQ18" s="50"/>
      <c r="GJR18" s="50"/>
      <c r="GJS18" s="50"/>
      <c r="GJT18" s="50"/>
      <c r="GJU18" s="50"/>
      <c r="GJV18" s="50"/>
      <c r="GJW18" s="50"/>
      <c r="GJX18" s="50"/>
      <c r="GJY18" s="50"/>
      <c r="GJZ18" s="50"/>
      <c r="GKA18" s="50"/>
      <c r="GKB18" s="50"/>
      <c r="GKC18" s="50"/>
      <c r="GKD18" s="50"/>
      <c r="GKE18" s="50"/>
      <c r="GKF18" s="50"/>
      <c r="GKG18" s="50"/>
      <c r="GKH18" s="50"/>
      <c r="GKI18" s="50"/>
      <c r="GKJ18" s="50"/>
      <c r="GKK18" s="50"/>
      <c r="GKL18" s="50"/>
      <c r="GKM18" s="50"/>
      <c r="GKN18" s="50"/>
      <c r="GKO18" s="50"/>
      <c r="GKP18" s="50"/>
      <c r="GKQ18" s="50"/>
      <c r="GKR18" s="50"/>
      <c r="GKS18" s="50"/>
      <c r="GKT18" s="50"/>
      <c r="GKU18" s="50"/>
      <c r="GKV18" s="50"/>
      <c r="GKW18" s="50"/>
      <c r="GKX18" s="50"/>
      <c r="GKY18" s="50"/>
      <c r="GKZ18" s="50"/>
      <c r="GLA18" s="50"/>
      <c r="GLB18" s="50"/>
      <c r="GLC18" s="50"/>
      <c r="GLD18" s="50"/>
      <c r="GLE18" s="50"/>
      <c r="GLF18" s="50"/>
      <c r="GLG18" s="50"/>
      <c r="GLH18" s="50"/>
      <c r="GLI18" s="50"/>
      <c r="GLJ18" s="50"/>
      <c r="GLK18" s="50"/>
      <c r="GLL18" s="50"/>
      <c r="GLM18" s="50"/>
      <c r="GLN18" s="50"/>
      <c r="GLO18" s="50"/>
      <c r="GLP18" s="50"/>
      <c r="GLQ18" s="50"/>
      <c r="GLR18" s="50"/>
      <c r="GLS18" s="50"/>
      <c r="GLT18" s="50"/>
      <c r="GLU18" s="50"/>
      <c r="GLV18" s="50"/>
      <c r="GLW18" s="50"/>
      <c r="GLX18" s="50"/>
      <c r="GLY18" s="50"/>
      <c r="GLZ18" s="50"/>
      <c r="GMA18" s="50"/>
      <c r="GMB18" s="50"/>
      <c r="GMC18" s="50"/>
      <c r="GMD18" s="50"/>
      <c r="GME18" s="50"/>
      <c r="GMF18" s="50"/>
      <c r="GMG18" s="50"/>
      <c r="GMH18" s="50"/>
      <c r="GMI18" s="50"/>
      <c r="GMJ18" s="50"/>
      <c r="GMK18" s="50"/>
      <c r="GML18" s="50"/>
      <c r="GMM18" s="50"/>
      <c r="GMN18" s="50"/>
      <c r="GMO18" s="50"/>
      <c r="GMP18" s="50"/>
      <c r="GMQ18" s="50"/>
      <c r="GMR18" s="50"/>
      <c r="GMS18" s="50"/>
      <c r="GMT18" s="50"/>
      <c r="GMU18" s="50"/>
      <c r="GMV18" s="50"/>
      <c r="GMW18" s="50"/>
      <c r="GMX18" s="50"/>
      <c r="GMY18" s="50"/>
      <c r="GMZ18" s="50"/>
      <c r="GNA18" s="50"/>
      <c r="GNB18" s="50"/>
      <c r="GNC18" s="50"/>
      <c r="GND18" s="50"/>
      <c r="GNE18" s="50"/>
      <c r="GNF18" s="50"/>
      <c r="GNG18" s="50"/>
      <c r="GNH18" s="50"/>
      <c r="GNI18" s="50"/>
      <c r="GNJ18" s="50"/>
      <c r="GNK18" s="50"/>
      <c r="GNL18" s="50"/>
      <c r="GNM18" s="50"/>
      <c r="GNN18" s="50"/>
      <c r="GNO18" s="50"/>
      <c r="GNP18" s="50"/>
      <c r="GNQ18" s="50"/>
      <c r="GNR18" s="50"/>
      <c r="GNS18" s="50"/>
      <c r="GNT18" s="50"/>
      <c r="GNU18" s="50"/>
      <c r="GNV18" s="50"/>
      <c r="GNW18" s="50"/>
      <c r="GNX18" s="50"/>
      <c r="GNY18" s="50"/>
      <c r="GNZ18" s="50"/>
      <c r="GOA18" s="50"/>
      <c r="GOB18" s="50"/>
      <c r="GOC18" s="50"/>
      <c r="GOD18" s="50"/>
      <c r="GOE18" s="50"/>
      <c r="GOF18" s="50"/>
      <c r="GOG18" s="50"/>
      <c r="GOH18" s="50"/>
      <c r="GOI18" s="50"/>
      <c r="GOJ18" s="50"/>
      <c r="GOK18" s="50"/>
      <c r="GOL18" s="50"/>
      <c r="GOM18" s="50"/>
      <c r="GON18" s="50"/>
      <c r="GOO18" s="50"/>
      <c r="GOP18" s="50"/>
      <c r="GOQ18" s="50"/>
      <c r="GOR18" s="50"/>
      <c r="GOS18" s="50"/>
      <c r="GOT18" s="50"/>
      <c r="GOU18" s="50"/>
      <c r="GOV18" s="50"/>
      <c r="GOW18" s="50"/>
      <c r="GOX18" s="50"/>
      <c r="GOY18" s="50"/>
      <c r="GOZ18" s="50"/>
      <c r="GPA18" s="50"/>
      <c r="GPB18" s="50"/>
      <c r="GPC18" s="50"/>
      <c r="GPD18" s="50"/>
      <c r="GPE18" s="50"/>
      <c r="GPF18" s="50"/>
      <c r="GPG18" s="50"/>
      <c r="GPH18" s="50"/>
      <c r="GPI18" s="50"/>
      <c r="GPJ18" s="50"/>
      <c r="GPK18" s="50"/>
      <c r="GPL18" s="50"/>
      <c r="GPM18" s="50"/>
      <c r="GPN18" s="50"/>
      <c r="GPO18" s="50"/>
      <c r="GPP18" s="50"/>
      <c r="GPQ18" s="50"/>
      <c r="GPR18" s="50"/>
      <c r="GPS18" s="50"/>
      <c r="GPT18" s="50"/>
      <c r="GPU18" s="50"/>
      <c r="GPV18" s="50"/>
      <c r="GPW18" s="50"/>
      <c r="GPX18" s="50"/>
      <c r="GPY18" s="50"/>
      <c r="GPZ18" s="50"/>
      <c r="GQA18" s="50"/>
      <c r="GQB18" s="50"/>
      <c r="GQC18" s="50"/>
      <c r="GQD18" s="50"/>
      <c r="GQE18" s="50"/>
      <c r="GQF18" s="50"/>
      <c r="GQG18" s="50"/>
      <c r="GQH18" s="50"/>
      <c r="GQI18" s="50"/>
      <c r="GQJ18" s="50"/>
      <c r="GQK18" s="50"/>
      <c r="GQL18" s="50"/>
      <c r="GQM18" s="50"/>
      <c r="GQN18" s="50"/>
      <c r="GQO18" s="50"/>
      <c r="GQP18" s="50"/>
      <c r="GQQ18" s="50"/>
      <c r="GQR18" s="50"/>
      <c r="GQS18" s="50"/>
      <c r="GQT18" s="50"/>
      <c r="GQU18" s="50"/>
      <c r="GQV18" s="50"/>
      <c r="GQW18" s="50"/>
      <c r="GQX18" s="50"/>
      <c r="GQY18" s="50"/>
      <c r="GQZ18" s="50"/>
      <c r="GRA18" s="50"/>
      <c r="GRB18" s="50"/>
      <c r="GRC18" s="50"/>
      <c r="GRD18" s="50"/>
      <c r="GRE18" s="50"/>
      <c r="GRF18" s="50"/>
      <c r="GRG18" s="50"/>
      <c r="GRH18" s="50"/>
      <c r="GRI18" s="50"/>
      <c r="GRJ18" s="50"/>
      <c r="GRK18" s="50"/>
      <c r="GRL18" s="50"/>
      <c r="GRM18" s="50"/>
      <c r="GRN18" s="50"/>
      <c r="GRO18" s="50"/>
      <c r="GRP18" s="50"/>
      <c r="GRQ18" s="50"/>
      <c r="GRR18" s="50"/>
      <c r="GRS18" s="50"/>
      <c r="GRT18" s="50"/>
      <c r="GRU18" s="50"/>
      <c r="GRV18" s="50"/>
      <c r="GRW18" s="50"/>
      <c r="GRX18" s="50"/>
      <c r="GRY18" s="50"/>
      <c r="GRZ18" s="50"/>
      <c r="GSA18" s="50"/>
      <c r="GSB18" s="50"/>
      <c r="GSC18" s="50"/>
      <c r="GSD18" s="50"/>
      <c r="GSE18" s="50"/>
      <c r="GSF18" s="50"/>
      <c r="GSG18" s="50"/>
      <c r="GSH18" s="50"/>
      <c r="GSI18" s="50"/>
      <c r="GSJ18" s="50"/>
      <c r="GSK18" s="50"/>
      <c r="GSL18" s="50"/>
      <c r="GSM18" s="50"/>
      <c r="GSN18" s="50"/>
      <c r="GSO18" s="50"/>
      <c r="GSP18" s="50"/>
      <c r="GSQ18" s="50"/>
      <c r="GSR18" s="50"/>
      <c r="GSS18" s="50"/>
      <c r="GST18" s="50"/>
      <c r="GSU18" s="50"/>
      <c r="GSV18" s="50"/>
      <c r="GSW18" s="50"/>
      <c r="GSX18" s="50"/>
      <c r="GSY18" s="50"/>
      <c r="GSZ18" s="50"/>
      <c r="GTA18" s="50"/>
      <c r="GTB18" s="50"/>
      <c r="GTC18" s="50"/>
      <c r="GTD18" s="50"/>
      <c r="GTE18" s="50"/>
      <c r="GTF18" s="50"/>
      <c r="GTG18" s="50"/>
      <c r="GTH18" s="50"/>
      <c r="GTI18" s="50"/>
      <c r="GTJ18" s="50"/>
      <c r="GTK18" s="50"/>
      <c r="GTL18" s="50"/>
      <c r="GTM18" s="50"/>
      <c r="GTN18" s="50"/>
      <c r="GTO18" s="50"/>
      <c r="GTP18" s="50"/>
      <c r="GTQ18" s="50"/>
      <c r="GTR18" s="50"/>
      <c r="GTS18" s="50"/>
      <c r="GTT18" s="50"/>
      <c r="GTU18" s="50"/>
      <c r="GTV18" s="50"/>
      <c r="GTW18" s="50"/>
      <c r="GTX18" s="50"/>
      <c r="GTY18" s="50"/>
      <c r="GTZ18" s="50"/>
      <c r="GUA18" s="50"/>
      <c r="GUB18" s="50"/>
      <c r="GUC18" s="50"/>
      <c r="GUD18" s="50"/>
      <c r="GUE18" s="50"/>
      <c r="GUF18" s="50"/>
      <c r="GUG18" s="50"/>
      <c r="GUH18" s="50"/>
      <c r="GUI18" s="50"/>
      <c r="GUJ18" s="50"/>
      <c r="GUK18" s="50"/>
      <c r="GUL18" s="50"/>
      <c r="GUM18" s="50"/>
      <c r="GUN18" s="50"/>
      <c r="GUO18" s="50"/>
      <c r="GUP18" s="50"/>
      <c r="GUQ18" s="50"/>
      <c r="GUR18" s="50"/>
      <c r="GUS18" s="50"/>
      <c r="GUT18" s="50"/>
      <c r="GUU18" s="50"/>
      <c r="GUV18" s="50"/>
      <c r="GUW18" s="50"/>
      <c r="GUX18" s="50"/>
      <c r="GUY18" s="50"/>
      <c r="GUZ18" s="50"/>
      <c r="GVA18" s="50"/>
      <c r="GVB18" s="50"/>
      <c r="GVC18" s="50"/>
      <c r="GVD18" s="50"/>
      <c r="GVE18" s="50"/>
      <c r="GVF18" s="50"/>
      <c r="GVG18" s="50"/>
      <c r="GVH18" s="50"/>
      <c r="GVI18" s="50"/>
      <c r="GVJ18" s="50"/>
      <c r="GVK18" s="50"/>
      <c r="GVL18" s="50"/>
      <c r="GVM18" s="50"/>
      <c r="GVN18" s="50"/>
      <c r="GVO18" s="50"/>
      <c r="GVP18" s="50"/>
      <c r="GVQ18" s="50"/>
      <c r="GVR18" s="50"/>
      <c r="GVS18" s="50"/>
      <c r="GVT18" s="50"/>
      <c r="GVU18" s="50"/>
      <c r="GVV18" s="50"/>
      <c r="GVW18" s="50"/>
      <c r="GVX18" s="50"/>
      <c r="GVY18" s="50"/>
      <c r="GVZ18" s="50"/>
      <c r="GWA18" s="50"/>
      <c r="GWB18" s="50"/>
      <c r="GWC18" s="50"/>
      <c r="GWD18" s="50"/>
      <c r="GWE18" s="50"/>
      <c r="GWF18" s="50"/>
      <c r="GWG18" s="50"/>
      <c r="GWH18" s="50"/>
      <c r="GWI18" s="50"/>
      <c r="GWJ18" s="50"/>
      <c r="GWK18" s="50"/>
      <c r="GWL18" s="50"/>
      <c r="GWM18" s="50"/>
      <c r="GWN18" s="50"/>
      <c r="GWO18" s="50"/>
      <c r="GWP18" s="50"/>
      <c r="GWQ18" s="50"/>
      <c r="GWR18" s="50"/>
      <c r="GWS18" s="50"/>
      <c r="GWT18" s="50"/>
      <c r="GWU18" s="50"/>
      <c r="GWV18" s="50"/>
      <c r="GWW18" s="50"/>
      <c r="GWX18" s="50"/>
      <c r="GWY18" s="50"/>
      <c r="GWZ18" s="50"/>
      <c r="GXA18" s="50"/>
      <c r="GXB18" s="50"/>
      <c r="GXC18" s="50"/>
      <c r="GXD18" s="50"/>
      <c r="GXE18" s="50"/>
      <c r="GXF18" s="50"/>
      <c r="GXG18" s="50"/>
      <c r="GXH18" s="50"/>
      <c r="GXI18" s="50"/>
      <c r="GXJ18" s="50"/>
      <c r="GXK18" s="50"/>
      <c r="GXL18" s="50"/>
      <c r="GXM18" s="50"/>
      <c r="GXN18" s="50"/>
      <c r="GXO18" s="50"/>
      <c r="GXP18" s="50"/>
      <c r="GXQ18" s="50"/>
      <c r="GXR18" s="50"/>
      <c r="GXS18" s="50"/>
      <c r="GXT18" s="50"/>
      <c r="GXU18" s="50"/>
      <c r="GXV18" s="50"/>
      <c r="GXW18" s="50"/>
      <c r="GXX18" s="50"/>
      <c r="GXY18" s="50"/>
      <c r="GXZ18" s="50"/>
      <c r="GYA18" s="50"/>
      <c r="GYB18" s="50"/>
      <c r="GYC18" s="50"/>
      <c r="GYD18" s="50"/>
      <c r="GYE18" s="50"/>
      <c r="GYF18" s="50"/>
      <c r="GYG18" s="50"/>
      <c r="GYH18" s="50"/>
      <c r="GYI18" s="50"/>
      <c r="GYJ18" s="50"/>
      <c r="GYK18" s="50"/>
      <c r="GYL18" s="50"/>
      <c r="GYM18" s="50"/>
      <c r="GYN18" s="50"/>
      <c r="GYO18" s="50"/>
      <c r="GYP18" s="50"/>
      <c r="GYQ18" s="50"/>
      <c r="GYR18" s="50"/>
      <c r="GYS18" s="50"/>
      <c r="GYT18" s="50"/>
      <c r="GYU18" s="50"/>
      <c r="GYV18" s="50"/>
      <c r="GYW18" s="50"/>
      <c r="GYX18" s="50"/>
      <c r="GYY18" s="50"/>
      <c r="GYZ18" s="50"/>
      <c r="GZA18" s="50"/>
      <c r="GZB18" s="50"/>
      <c r="GZC18" s="50"/>
      <c r="GZD18" s="50"/>
      <c r="GZE18" s="50"/>
      <c r="GZF18" s="50"/>
      <c r="GZG18" s="50"/>
      <c r="GZH18" s="50"/>
      <c r="GZI18" s="50"/>
      <c r="GZJ18" s="50"/>
      <c r="GZK18" s="50"/>
      <c r="GZL18" s="50"/>
      <c r="GZM18" s="50"/>
      <c r="GZN18" s="50"/>
      <c r="GZO18" s="50"/>
      <c r="GZP18" s="50"/>
      <c r="GZQ18" s="50"/>
      <c r="GZR18" s="50"/>
      <c r="GZS18" s="50"/>
      <c r="GZT18" s="50"/>
      <c r="GZU18" s="50"/>
      <c r="GZV18" s="50"/>
      <c r="GZW18" s="50"/>
      <c r="GZX18" s="50"/>
      <c r="GZY18" s="50"/>
      <c r="GZZ18" s="50"/>
      <c r="HAA18" s="50"/>
      <c r="HAB18" s="50"/>
      <c r="HAC18" s="50"/>
      <c r="HAD18" s="50"/>
      <c r="HAE18" s="50"/>
      <c r="HAF18" s="50"/>
      <c r="HAG18" s="50"/>
      <c r="HAH18" s="50"/>
      <c r="HAI18" s="50"/>
      <c r="HAJ18" s="50"/>
      <c r="HAK18" s="50"/>
      <c r="HAL18" s="50"/>
      <c r="HAM18" s="50"/>
      <c r="HAN18" s="50"/>
      <c r="HAO18" s="50"/>
      <c r="HAP18" s="50"/>
      <c r="HAQ18" s="50"/>
      <c r="HAR18" s="50"/>
      <c r="HAS18" s="50"/>
      <c r="HAT18" s="50"/>
      <c r="HAU18" s="50"/>
      <c r="HAV18" s="50"/>
      <c r="HAW18" s="50"/>
      <c r="HAX18" s="50"/>
      <c r="HAY18" s="50"/>
      <c r="HAZ18" s="50"/>
      <c r="HBA18" s="50"/>
      <c r="HBB18" s="50"/>
      <c r="HBC18" s="50"/>
      <c r="HBD18" s="50"/>
      <c r="HBE18" s="50"/>
      <c r="HBF18" s="50"/>
      <c r="HBG18" s="50"/>
      <c r="HBH18" s="50"/>
      <c r="HBI18" s="50"/>
      <c r="HBJ18" s="50"/>
      <c r="HBK18" s="50"/>
      <c r="HBL18" s="50"/>
      <c r="HBM18" s="50"/>
      <c r="HBN18" s="50"/>
      <c r="HBO18" s="50"/>
      <c r="HBP18" s="50"/>
      <c r="HBQ18" s="50"/>
      <c r="HBR18" s="50"/>
      <c r="HBS18" s="50"/>
      <c r="HBT18" s="50"/>
      <c r="HBU18" s="50"/>
      <c r="HBV18" s="50"/>
      <c r="HBW18" s="50"/>
      <c r="HBX18" s="50"/>
      <c r="HBY18" s="50"/>
      <c r="HBZ18" s="50"/>
      <c r="HCA18" s="50"/>
      <c r="HCB18" s="50"/>
      <c r="HCC18" s="50"/>
      <c r="HCD18" s="50"/>
      <c r="HCE18" s="50"/>
      <c r="HCF18" s="50"/>
      <c r="HCG18" s="50"/>
      <c r="HCH18" s="50"/>
      <c r="HCI18" s="50"/>
      <c r="HCJ18" s="50"/>
      <c r="HCK18" s="50"/>
      <c r="HCL18" s="50"/>
      <c r="HCM18" s="50"/>
      <c r="HCN18" s="50"/>
      <c r="HCO18" s="50"/>
      <c r="HCP18" s="50"/>
      <c r="HCQ18" s="50"/>
      <c r="HCR18" s="50"/>
      <c r="HCS18" s="50"/>
      <c r="HCT18" s="50"/>
      <c r="HCU18" s="50"/>
      <c r="HCV18" s="50"/>
      <c r="HCW18" s="50"/>
      <c r="HCX18" s="50"/>
      <c r="HCY18" s="50"/>
      <c r="HCZ18" s="50"/>
      <c r="HDA18" s="50"/>
      <c r="HDB18" s="50"/>
      <c r="HDC18" s="50"/>
      <c r="HDD18" s="50"/>
      <c r="HDE18" s="50"/>
      <c r="HDF18" s="50"/>
      <c r="HDG18" s="50"/>
      <c r="HDH18" s="50"/>
      <c r="HDI18" s="50"/>
      <c r="HDJ18" s="50"/>
      <c r="HDK18" s="50"/>
      <c r="HDL18" s="50"/>
      <c r="HDM18" s="50"/>
      <c r="HDN18" s="50"/>
      <c r="HDO18" s="50"/>
      <c r="HDP18" s="50"/>
      <c r="HDQ18" s="50"/>
      <c r="HDR18" s="50"/>
      <c r="HDS18" s="50"/>
      <c r="HDT18" s="50"/>
      <c r="HDU18" s="50"/>
      <c r="HDV18" s="50"/>
      <c r="HDW18" s="50"/>
      <c r="HDX18" s="50"/>
      <c r="HDY18" s="50"/>
      <c r="HDZ18" s="50"/>
      <c r="HEA18" s="50"/>
      <c r="HEB18" s="50"/>
      <c r="HEC18" s="50"/>
      <c r="HED18" s="50"/>
      <c r="HEE18" s="50"/>
      <c r="HEF18" s="50"/>
      <c r="HEG18" s="50"/>
      <c r="HEH18" s="50"/>
      <c r="HEI18" s="50"/>
      <c r="HEJ18" s="50"/>
      <c r="HEK18" s="50"/>
      <c r="HEL18" s="50"/>
      <c r="HEM18" s="50"/>
      <c r="HEN18" s="50"/>
      <c r="HEO18" s="50"/>
      <c r="HEP18" s="50"/>
      <c r="HEQ18" s="50"/>
      <c r="HER18" s="50"/>
      <c r="HES18" s="50"/>
      <c r="HET18" s="50"/>
      <c r="HEU18" s="50"/>
      <c r="HEV18" s="50"/>
      <c r="HEW18" s="50"/>
      <c r="HEX18" s="50"/>
      <c r="HEY18" s="50"/>
      <c r="HEZ18" s="50"/>
      <c r="HFA18" s="50"/>
      <c r="HFB18" s="50"/>
      <c r="HFC18" s="50"/>
      <c r="HFD18" s="50"/>
      <c r="HFE18" s="50"/>
      <c r="HFF18" s="50"/>
      <c r="HFG18" s="50"/>
      <c r="HFH18" s="50"/>
      <c r="HFI18" s="50"/>
      <c r="HFJ18" s="50"/>
      <c r="HFK18" s="50"/>
      <c r="HFL18" s="50"/>
      <c r="HFM18" s="50"/>
      <c r="HFN18" s="50"/>
      <c r="HFO18" s="50"/>
      <c r="HFP18" s="50"/>
      <c r="HFQ18" s="50"/>
      <c r="HFR18" s="50"/>
      <c r="HFS18" s="50"/>
      <c r="HFT18" s="50"/>
      <c r="HFU18" s="50"/>
      <c r="HFV18" s="50"/>
      <c r="HFW18" s="50"/>
      <c r="HFX18" s="50"/>
      <c r="HFY18" s="50"/>
      <c r="HFZ18" s="50"/>
      <c r="HGA18" s="50"/>
      <c r="HGB18" s="50"/>
      <c r="HGC18" s="50"/>
      <c r="HGD18" s="50"/>
      <c r="HGE18" s="50"/>
      <c r="HGF18" s="50"/>
      <c r="HGG18" s="50"/>
      <c r="HGH18" s="50"/>
      <c r="HGI18" s="50"/>
      <c r="HGJ18" s="50"/>
      <c r="HGK18" s="50"/>
      <c r="HGL18" s="50"/>
      <c r="HGM18" s="50"/>
      <c r="HGN18" s="50"/>
      <c r="HGO18" s="50"/>
      <c r="HGP18" s="50"/>
      <c r="HGQ18" s="50"/>
      <c r="HGR18" s="50"/>
      <c r="HGS18" s="50"/>
      <c r="HGT18" s="50"/>
      <c r="HGU18" s="50"/>
      <c r="HGV18" s="50"/>
      <c r="HGW18" s="50"/>
      <c r="HGX18" s="50"/>
      <c r="HGY18" s="50"/>
      <c r="HGZ18" s="50"/>
      <c r="HHA18" s="50"/>
      <c r="HHB18" s="50"/>
      <c r="HHC18" s="50"/>
      <c r="HHD18" s="50"/>
      <c r="HHE18" s="50"/>
      <c r="HHF18" s="50"/>
      <c r="HHG18" s="50"/>
      <c r="HHH18" s="50"/>
      <c r="HHI18" s="50"/>
      <c r="HHJ18" s="50"/>
      <c r="HHK18" s="50"/>
      <c r="HHL18" s="50"/>
      <c r="HHM18" s="50"/>
      <c r="HHN18" s="50"/>
      <c r="HHO18" s="50"/>
      <c r="HHP18" s="50"/>
      <c r="HHQ18" s="50"/>
      <c r="HHR18" s="50"/>
      <c r="HHS18" s="50"/>
      <c r="HHT18" s="50"/>
      <c r="HHU18" s="50"/>
      <c r="HHV18" s="50"/>
      <c r="HHW18" s="50"/>
      <c r="HHX18" s="50"/>
      <c r="HHY18" s="50"/>
      <c r="HHZ18" s="50"/>
      <c r="HIA18" s="50"/>
      <c r="HIB18" s="50"/>
      <c r="HIC18" s="50"/>
      <c r="HID18" s="50"/>
      <c r="HIE18" s="50"/>
      <c r="HIF18" s="50"/>
      <c r="HIG18" s="50"/>
      <c r="HIH18" s="50"/>
      <c r="HII18" s="50"/>
      <c r="HIJ18" s="50"/>
      <c r="HIK18" s="50"/>
      <c r="HIL18" s="50"/>
      <c r="HIM18" s="50"/>
      <c r="HIN18" s="50"/>
      <c r="HIO18" s="50"/>
      <c r="HIP18" s="50"/>
      <c r="HIQ18" s="50"/>
      <c r="HIR18" s="50"/>
      <c r="HIS18" s="50"/>
      <c r="HIT18" s="50"/>
      <c r="HIU18" s="50"/>
      <c r="HIV18" s="50"/>
      <c r="HIW18" s="50"/>
      <c r="HIX18" s="50"/>
      <c r="HIY18" s="50"/>
      <c r="HIZ18" s="50"/>
      <c r="HJA18" s="50"/>
      <c r="HJB18" s="50"/>
      <c r="HJC18" s="50"/>
      <c r="HJD18" s="50"/>
      <c r="HJE18" s="50"/>
      <c r="HJF18" s="50"/>
      <c r="HJG18" s="50"/>
      <c r="HJH18" s="50"/>
      <c r="HJI18" s="50"/>
      <c r="HJJ18" s="50"/>
      <c r="HJK18" s="50"/>
      <c r="HJL18" s="50"/>
      <c r="HJM18" s="50"/>
      <c r="HJN18" s="50"/>
      <c r="HJO18" s="50"/>
      <c r="HJP18" s="50"/>
      <c r="HJQ18" s="50"/>
      <c r="HJR18" s="50"/>
      <c r="HJS18" s="50"/>
      <c r="HJT18" s="50"/>
      <c r="HJU18" s="50"/>
      <c r="HJV18" s="50"/>
      <c r="HJW18" s="50"/>
      <c r="HJX18" s="50"/>
      <c r="HJY18" s="50"/>
      <c r="HJZ18" s="50"/>
      <c r="HKA18" s="50"/>
      <c r="HKB18" s="50"/>
      <c r="HKC18" s="50"/>
      <c r="HKD18" s="50"/>
      <c r="HKE18" s="50"/>
      <c r="HKF18" s="50"/>
      <c r="HKG18" s="50"/>
      <c r="HKH18" s="50"/>
      <c r="HKI18" s="50"/>
      <c r="HKJ18" s="50"/>
      <c r="HKK18" s="50"/>
      <c r="HKL18" s="50"/>
      <c r="HKM18" s="50"/>
      <c r="HKN18" s="50"/>
      <c r="HKO18" s="50"/>
      <c r="HKP18" s="50"/>
      <c r="HKQ18" s="50"/>
      <c r="HKR18" s="50"/>
      <c r="HKS18" s="50"/>
      <c r="HKT18" s="50"/>
      <c r="HKU18" s="50"/>
      <c r="HKV18" s="50"/>
      <c r="HKW18" s="50"/>
      <c r="HKX18" s="50"/>
      <c r="HKY18" s="50"/>
      <c r="HKZ18" s="50"/>
      <c r="HLA18" s="50"/>
      <c r="HLB18" s="50"/>
      <c r="HLC18" s="50"/>
      <c r="HLD18" s="50"/>
      <c r="HLE18" s="50"/>
      <c r="HLF18" s="50"/>
      <c r="HLG18" s="50"/>
      <c r="HLH18" s="50"/>
      <c r="HLI18" s="50"/>
      <c r="HLJ18" s="50"/>
      <c r="HLK18" s="50"/>
      <c r="HLL18" s="50"/>
      <c r="HLM18" s="50"/>
      <c r="HLN18" s="50"/>
      <c r="HLO18" s="50"/>
      <c r="HLP18" s="50"/>
      <c r="HLQ18" s="50"/>
      <c r="HLR18" s="50"/>
      <c r="HLS18" s="50"/>
      <c r="HLT18" s="50"/>
      <c r="HLU18" s="50"/>
      <c r="HLV18" s="50"/>
      <c r="HLW18" s="50"/>
      <c r="HLX18" s="50"/>
      <c r="HLY18" s="50"/>
      <c r="HLZ18" s="50"/>
      <c r="HMA18" s="50"/>
      <c r="HMB18" s="50"/>
      <c r="HMC18" s="50"/>
      <c r="HMD18" s="50"/>
      <c r="HME18" s="50"/>
      <c r="HMF18" s="50"/>
      <c r="HMG18" s="50"/>
      <c r="HMH18" s="50"/>
      <c r="HMI18" s="50"/>
      <c r="HMJ18" s="50"/>
      <c r="HMK18" s="50"/>
      <c r="HML18" s="50"/>
      <c r="HMM18" s="50"/>
      <c r="HMN18" s="50"/>
      <c r="HMO18" s="50"/>
      <c r="HMP18" s="50"/>
      <c r="HMQ18" s="50"/>
      <c r="HMR18" s="50"/>
      <c r="HMS18" s="50"/>
      <c r="HMT18" s="50"/>
      <c r="HMU18" s="50"/>
      <c r="HMV18" s="50"/>
      <c r="HMW18" s="50"/>
      <c r="HMX18" s="50"/>
      <c r="HMY18" s="50"/>
      <c r="HMZ18" s="50"/>
      <c r="HNA18" s="50"/>
      <c r="HNB18" s="50"/>
      <c r="HNC18" s="50"/>
      <c r="HND18" s="50"/>
      <c r="HNE18" s="50"/>
      <c r="HNF18" s="50"/>
      <c r="HNG18" s="50"/>
      <c r="HNH18" s="50"/>
      <c r="HNI18" s="50"/>
      <c r="HNJ18" s="50"/>
      <c r="HNK18" s="50"/>
      <c r="HNL18" s="50"/>
      <c r="HNM18" s="50"/>
      <c r="HNN18" s="50"/>
      <c r="HNO18" s="50"/>
      <c r="HNP18" s="50"/>
      <c r="HNQ18" s="50"/>
      <c r="HNR18" s="50"/>
      <c r="HNS18" s="50"/>
      <c r="HNT18" s="50"/>
      <c r="HNU18" s="50"/>
      <c r="HNV18" s="50"/>
      <c r="HNW18" s="50"/>
      <c r="HNX18" s="50"/>
      <c r="HNY18" s="50"/>
      <c r="HNZ18" s="50"/>
      <c r="HOA18" s="50"/>
      <c r="HOB18" s="50"/>
      <c r="HOC18" s="50"/>
      <c r="HOD18" s="50"/>
      <c r="HOE18" s="50"/>
      <c r="HOF18" s="50"/>
      <c r="HOG18" s="50"/>
      <c r="HOH18" s="50"/>
      <c r="HOI18" s="50"/>
      <c r="HOJ18" s="50"/>
      <c r="HOK18" s="50"/>
      <c r="HOL18" s="50"/>
      <c r="HOM18" s="50"/>
      <c r="HON18" s="50"/>
      <c r="HOO18" s="50"/>
      <c r="HOP18" s="50"/>
      <c r="HOQ18" s="50"/>
      <c r="HOR18" s="50"/>
      <c r="HOS18" s="50"/>
      <c r="HOT18" s="50"/>
      <c r="HOU18" s="50"/>
      <c r="HOV18" s="50"/>
      <c r="HOW18" s="50"/>
      <c r="HOX18" s="50"/>
      <c r="HOY18" s="50"/>
      <c r="HOZ18" s="50"/>
      <c r="HPA18" s="50"/>
      <c r="HPB18" s="50"/>
      <c r="HPC18" s="50"/>
      <c r="HPD18" s="50"/>
      <c r="HPE18" s="50"/>
      <c r="HPF18" s="50"/>
      <c r="HPG18" s="50"/>
      <c r="HPH18" s="50"/>
      <c r="HPI18" s="50"/>
      <c r="HPJ18" s="50"/>
      <c r="HPK18" s="50"/>
      <c r="HPL18" s="50"/>
      <c r="HPM18" s="50"/>
      <c r="HPN18" s="50"/>
      <c r="HPO18" s="50"/>
      <c r="HPP18" s="50"/>
      <c r="HPQ18" s="50"/>
      <c r="HPR18" s="50"/>
      <c r="HPS18" s="50"/>
      <c r="HPT18" s="50"/>
      <c r="HPU18" s="50"/>
      <c r="HPV18" s="50"/>
      <c r="HPW18" s="50"/>
      <c r="HPX18" s="50"/>
      <c r="HPY18" s="50"/>
      <c r="HPZ18" s="50"/>
      <c r="HQA18" s="50"/>
      <c r="HQB18" s="50"/>
      <c r="HQC18" s="50"/>
      <c r="HQD18" s="50"/>
      <c r="HQE18" s="50"/>
      <c r="HQF18" s="50"/>
      <c r="HQG18" s="50"/>
      <c r="HQH18" s="50"/>
      <c r="HQI18" s="50"/>
      <c r="HQJ18" s="50"/>
      <c r="HQK18" s="50"/>
      <c r="HQL18" s="50"/>
      <c r="HQM18" s="50"/>
      <c r="HQN18" s="50"/>
      <c r="HQO18" s="50"/>
      <c r="HQP18" s="50"/>
      <c r="HQQ18" s="50"/>
      <c r="HQR18" s="50"/>
      <c r="HQS18" s="50"/>
      <c r="HQT18" s="50"/>
      <c r="HQU18" s="50"/>
      <c r="HQV18" s="50"/>
      <c r="HQW18" s="50"/>
      <c r="HQX18" s="50"/>
      <c r="HQY18" s="50"/>
      <c r="HQZ18" s="50"/>
      <c r="HRA18" s="50"/>
      <c r="HRB18" s="50"/>
      <c r="HRC18" s="50"/>
      <c r="HRD18" s="50"/>
      <c r="HRE18" s="50"/>
      <c r="HRF18" s="50"/>
      <c r="HRG18" s="50"/>
      <c r="HRH18" s="50"/>
      <c r="HRI18" s="50"/>
      <c r="HRJ18" s="50"/>
      <c r="HRK18" s="50"/>
      <c r="HRL18" s="50"/>
      <c r="HRM18" s="50"/>
      <c r="HRN18" s="50"/>
      <c r="HRO18" s="50"/>
      <c r="HRP18" s="50"/>
      <c r="HRQ18" s="50"/>
      <c r="HRR18" s="50"/>
      <c r="HRS18" s="50"/>
      <c r="HRT18" s="50"/>
      <c r="HRU18" s="50"/>
      <c r="HRV18" s="50"/>
      <c r="HRW18" s="50"/>
      <c r="HRX18" s="50"/>
      <c r="HRY18" s="50"/>
      <c r="HRZ18" s="50"/>
      <c r="HSA18" s="50"/>
      <c r="HSB18" s="50"/>
      <c r="HSC18" s="50"/>
      <c r="HSD18" s="50"/>
      <c r="HSE18" s="50"/>
      <c r="HSF18" s="50"/>
      <c r="HSG18" s="50"/>
      <c r="HSH18" s="50"/>
      <c r="HSI18" s="50"/>
      <c r="HSJ18" s="50"/>
      <c r="HSK18" s="50"/>
      <c r="HSL18" s="50"/>
      <c r="HSM18" s="50"/>
      <c r="HSN18" s="50"/>
      <c r="HSO18" s="50"/>
      <c r="HSP18" s="50"/>
      <c r="HSQ18" s="50"/>
      <c r="HSR18" s="50"/>
      <c r="HSS18" s="50"/>
      <c r="HST18" s="50"/>
      <c r="HSU18" s="50"/>
      <c r="HSV18" s="50"/>
      <c r="HSW18" s="50"/>
      <c r="HSX18" s="50"/>
      <c r="HSY18" s="50"/>
      <c r="HSZ18" s="50"/>
      <c r="HTA18" s="50"/>
      <c r="HTB18" s="50"/>
      <c r="HTC18" s="50"/>
      <c r="HTD18" s="50"/>
      <c r="HTE18" s="50"/>
      <c r="HTF18" s="50"/>
      <c r="HTG18" s="50"/>
      <c r="HTH18" s="50"/>
      <c r="HTI18" s="50"/>
      <c r="HTJ18" s="50"/>
      <c r="HTK18" s="50"/>
      <c r="HTL18" s="50"/>
      <c r="HTM18" s="50"/>
      <c r="HTN18" s="50"/>
      <c r="HTO18" s="50"/>
      <c r="HTP18" s="50"/>
      <c r="HTQ18" s="50"/>
      <c r="HTR18" s="50"/>
      <c r="HTS18" s="50"/>
      <c r="HTT18" s="50"/>
      <c r="HTU18" s="50"/>
      <c r="HTV18" s="50"/>
      <c r="HTW18" s="50"/>
      <c r="HTX18" s="50"/>
      <c r="HTY18" s="50"/>
      <c r="HTZ18" s="50"/>
      <c r="HUA18" s="50"/>
      <c r="HUB18" s="50"/>
      <c r="HUC18" s="50"/>
      <c r="HUD18" s="50"/>
      <c r="HUE18" s="50"/>
      <c r="HUF18" s="50"/>
      <c r="HUG18" s="50"/>
      <c r="HUH18" s="50"/>
      <c r="HUI18" s="50"/>
      <c r="HUJ18" s="50"/>
      <c r="HUK18" s="50"/>
      <c r="HUL18" s="50"/>
      <c r="HUM18" s="50"/>
      <c r="HUN18" s="50"/>
      <c r="HUO18" s="50"/>
      <c r="HUP18" s="50"/>
      <c r="HUQ18" s="50"/>
      <c r="HUR18" s="50"/>
      <c r="HUS18" s="50"/>
      <c r="HUT18" s="50"/>
      <c r="HUU18" s="50"/>
      <c r="HUV18" s="50"/>
      <c r="HUW18" s="50"/>
      <c r="HUX18" s="50"/>
      <c r="HUY18" s="50"/>
      <c r="HUZ18" s="50"/>
      <c r="HVA18" s="50"/>
      <c r="HVB18" s="50"/>
      <c r="HVC18" s="50"/>
      <c r="HVD18" s="50"/>
      <c r="HVE18" s="50"/>
      <c r="HVF18" s="50"/>
      <c r="HVG18" s="50"/>
      <c r="HVH18" s="50"/>
      <c r="HVI18" s="50"/>
      <c r="HVJ18" s="50"/>
      <c r="HVK18" s="50"/>
      <c r="HVL18" s="50"/>
      <c r="HVM18" s="50"/>
      <c r="HVN18" s="50"/>
      <c r="HVO18" s="50"/>
      <c r="HVP18" s="50"/>
      <c r="HVQ18" s="50"/>
      <c r="HVR18" s="50"/>
      <c r="HVS18" s="50"/>
      <c r="HVT18" s="50"/>
      <c r="HVU18" s="50"/>
      <c r="HVV18" s="50"/>
      <c r="HVW18" s="50"/>
      <c r="HVX18" s="50"/>
      <c r="HVY18" s="50"/>
      <c r="HVZ18" s="50"/>
      <c r="HWA18" s="50"/>
      <c r="HWB18" s="50"/>
      <c r="HWC18" s="50"/>
      <c r="HWD18" s="50"/>
      <c r="HWE18" s="50"/>
      <c r="HWF18" s="50"/>
      <c r="HWG18" s="50"/>
      <c r="HWH18" s="50"/>
      <c r="HWI18" s="50"/>
      <c r="HWJ18" s="50"/>
      <c r="HWK18" s="50"/>
      <c r="HWL18" s="50"/>
      <c r="HWM18" s="50"/>
      <c r="HWN18" s="50"/>
      <c r="HWO18" s="50"/>
      <c r="HWP18" s="50"/>
      <c r="HWQ18" s="50"/>
      <c r="HWR18" s="50"/>
      <c r="HWS18" s="50"/>
      <c r="HWT18" s="50"/>
      <c r="HWU18" s="50"/>
      <c r="HWV18" s="50"/>
      <c r="HWW18" s="50"/>
      <c r="HWX18" s="50"/>
      <c r="HWY18" s="50"/>
      <c r="HWZ18" s="50"/>
      <c r="HXA18" s="50"/>
      <c r="HXB18" s="50"/>
      <c r="HXC18" s="50"/>
      <c r="HXD18" s="50"/>
      <c r="HXE18" s="50"/>
      <c r="HXF18" s="50"/>
      <c r="HXG18" s="50"/>
      <c r="HXH18" s="50"/>
      <c r="HXI18" s="50"/>
      <c r="HXJ18" s="50"/>
      <c r="HXK18" s="50"/>
      <c r="HXL18" s="50"/>
      <c r="HXM18" s="50"/>
      <c r="HXN18" s="50"/>
      <c r="HXO18" s="50"/>
      <c r="HXP18" s="50"/>
      <c r="HXQ18" s="50"/>
      <c r="HXR18" s="50"/>
      <c r="HXS18" s="50"/>
      <c r="HXT18" s="50"/>
      <c r="HXU18" s="50"/>
      <c r="HXV18" s="50"/>
      <c r="HXW18" s="50"/>
      <c r="HXX18" s="50"/>
      <c r="HXY18" s="50"/>
      <c r="HXZ18" s="50"/>
      <c r="HYA18" s="50"/>
      <c r="HYB18" s="50"/>
      <c r="HYC18" s="50"/>
      <c r="HYD18" s="50"/>
      <c r="HYE18" s="50"/>
      <c r="HYF18" s="50"/>
      <c r="HYG18" s="50"/>
      <c r="HYH18" s="50"/>
      <c r="HYI18" s="50"/>
      <c r="HYJ18" s="50"/>
      <c r="HYK18" s="50"/>
      <c r="HYL18" s="50"/>
      <c r="HYM18" s="50"/>
      <c r="HYN18" s="50"/>
      <c r="HYO18" s="50"/>
      <c r="HYP18" s="50"/>
      <c r="HYQ18" s="50"/>
      <c r="HYR18" s="50"/>
      <c r="HYS18" s="50"/>
      <c r="HYT18" s="50"/>
      <c r="HYU18" s="50"/>
      <c r="HYV18" s="50"/>
      <c r="HYW18" s="50"/>
      <c r="HYX18" s="50"/>
      <c r="HYY18" s="50"/>
      <c r="HYZ18" s="50"/>
      <c r="HZA18" s="50"/>
      <c r="HZB18" s="50"/>
      <c r="HZC18" s="50"/>
      <c r="HZD18" s="50"/>
      <c r="HZE18" s="50"/>
      <c r="HZF18" s="50"/>
      <c r="HZG18" s="50"/>
      <c r="HZH18" s="50"/>
      <c r="HZI18" s="50"/>
      <c r="HZJ18" s="50"/>
      <c r="HZK18" s="50"/>
      <c r="HZL18" s="50"/>
      <c r="HZM18" s="50"/>
      <c r="HZN18" s="50"/>
      <c r="HZO18" s="50"/>
      <c r="HZP18" s="50"/>
      <c r="HZQ18" s="50"/>
      <c r="HZR18" s="50"/>
      <c r="HZS18" s="50"/>
      <c r="HZT18" s="50"/>
      <c r="HZU18" s="50"/>
      <c r="HZV18" s="50"/>
      <c r="HZW18" s="50"/>
      <c r="HZX18" s="50"/>
      <c r="HZY18" s="50"/>
      <c r="HZZ18" s="50"/>
      <c r="IAA18" s="50"/>
      <c r="IAB18" s="50"/>
      <c r="IAC18" s="50"/>
      <c r="IAD18" s="50"/>
      <c r="IAE18" s="50"/>
      <c r="IAF18" s="50"/>
      <c r="IAG18" s="50"/>
      <c r="IAH18" s="50"/>
      <c r="IAI18" s="50"/>
      <c r="IAJ18" s="50"/>
      <c r="IAK18" s="50"/>
      <c r="IAL18" s="50"/>
      <c r="IAM18" s="50"/>
      <c r="IAN18" s="50"/>
      <c r="IAO18" s="50"/>
      <c r="IAP18" s="50"/>
      <c r="IAQ18" s="50"/>
      <c r="IAR18" s="50"/>
      <c r="IAS18" s="50"/>
      <c r="IAT18" s="50"/>
      <c r="IAU18" s="50"/>
      <c r="IAV18" s="50"/>
      <c r="IAW18" s="50"/>
      <c r="IAX18" s="50"/>
      <c r="IAY18" s="50"/>
      <c r="IAZ18" s="50"/>
      <c r="IBA18" s="50"/>
      <c r="IBB18" s="50"/>
      <c r="IBC18" s="50"/>
      <c r="IBD18" s="50"/>
      <c r="IBE18" s="50"/>
      <c r="IBF18" s="50"/>
      <c r="IBG18" s="50"/>
      <c r="IBH18" s="50"/>
      <c r="IBI18" s="50"/>
      <c r="IBJ18" s="50"/>
      <c r="IBK18" s="50"/>
      <c r="IBL18" s="50"/>
      <c r="IBM18" s="50"/>
      <c r="IBN18" s="50"/>
      <c r="IBO18" s="50"/>
      <c r="IBP18" s="50"/>
      <c r="IBQ18" s="50"/>
      <c r="IBR18" s="50"/>
      <c r="IBS18" s="50"/>
      <c r="IBT18" s="50"/>
      <c r="IBU18" s="50"/>
      <c r="IBV18" s="50"/>
      <c r="IBW18" s="50"/>
      <c r="IBX18" s="50"/>
      <c r="IBY18" s="50"/>
      <c r="IBZ18" s="50"/>
      <c r="ICA18" s="50"/>
      <c r="ICB18" s="50"/>
      <c r="ICC18" s="50"/>
      <c r="ICD18" s="50"/>
      <c r="ICE18" s="50"/>
      <c r="ICF18" s="50"/>
      <c r="ICG18" s="50"/>
      <c r="ICH18" s="50"/>
      <c r="ICI18" s="50"/>
      <c r="ICJ18" s="50"/>
      <c r="ICK18" s="50"/>
      <c r="ICL18" s="50"/>
      <c r="ICM18" s="50"/>
      <c r="ICN18" s="50"/>
      <c r="ICO18" s="50"/>
      <c r="ICP18" s="50"/>
      <c r="ICQ18" s="50"/>
      <c r="ICR18" s="50"/>
      <c r="ICS18" s="50"/>
      <c r="ICT18" s="50"/>
      <c r="ICU18" s="50"/>
      <c r="ICV18" s="50"/>
      <c r="ICW18" s="50"/>
      <c r="ICX18" s="50"/>
      <c r="ICY18" s="50"/>
      <c r="ICZ18" s="50"/>
      <c r="IDA18" s="50"/>
      <c r="IDB18" s="50"/>
      <c r="IDC18" s="50"/>
      <c r="IDD18" s="50"/>
      <c r="IDE18" s="50"/>
      <c r="IDF18" s="50"/>
      <c r="IDG18" s="50"/>
      <c r="IDH18" s="50"/>
      <c r="IDI18" s="50"/>
      <c r="IDJ18" s="50"/>
      <c r="IDK18" s="50"/>
      <c r="IDL18" s="50"/>
      <c r="IDM18" s="50"/>
      <c r="IDN18" s="50"/>
      <c r="IDO18" s="50"/>
      <c r="IDP18" s="50"/>
      <c r="IDQ18" s="50"/>
      <c r="IDR18" s="50"/>
      <c r="IDS18" s="50"/>
      <c r="IDT18" s="50"/>
      <c r="IDU18" s="50"/>
      <c r="IDV18" s="50"/>
      <c r="IDW18" s="50"/>
      <c r="IDX18" s="50"/>
      <c r="IDY18" s="50"/>
      <c r="IDZ18" s="50"/>
      <c r="IEA18" s="50"/>
      <c r="IEB18" s="50"/>
      <c r="IEC18" s="50"/>
      <c r="IED18" s="50"/>
      <c r="IEE18" s="50"/>
      <c r="IEF18" s="50"/>
      <c r="IEG18" s="50"/>
      <c r="IEH18" s="50"/>
      <c r="IEI18" s="50"/>
      <c r="IEJ18" s="50"/>
      <c r="IEK18" s="50"/>
      <c r="IEL18" s="50"/>
      <c r="IEM18" s="50"/>
      <c r="IEN18" s="50"/>
      <c r="IEO18" s="50"/>
      <c r="IEP18" s="50"/>
      <c r="IEQ18" s="50"/>
      <c r="IER18" s="50"/>
      <c r="IES18" s="50"/>
      <c r="IET18" s="50"/>
      <c r="IEU18" s="50"/>
      <c r="IEV18" s="50"/>
      <c r="IEW18" s="50"/>
      <c r="IEX18" s="50"/>
      <c r="IEY18" s="50"/>
      <c r="IEZ18" s="50"/>
      <c r="IFA18" s="50"/>
      <c r="IFB18" s="50"/>
      <c r="IFC18" s="50"/>
      <c r="IFD18" s="50"/>
      <c r="IFE18" s="50"/>
      <c r="IFF18" s="50"/>
      <c r="IFG18" s="50"/>
      <c r="IFH18" s="50"/>
      <c r="IFI18" s="50"/>
      <c r="IFJ18" s="50"/>
      <c r="IFK18" s="50"/>
      <c r="IFL18" s="50"/>
      <c r="IFM18" s="50"/>
      <c r="IFN18" s="50"/>
      <c r="IFO18" s="50"/>
      <c r="IFP18" s="50"/>
      <c r="IFQ18" s="50"/>
      <c r="IFR18" s="50"/>
      <c r="IFS18" s="50"/>
      <c r="IFT18" s="50"/>
      <c r="IFU18" s="50"/>
      <c r="IFV18" s="50"/>
      <c r="IFW18" s="50"/>
      <c r="IFX18" s="50"/>
      <c r="IFY18" s="50"/>
      <c r="IFZ18" s="50"/>
      <c r="IGA18" s="50"/>
      <c r="IGB18" s="50"/>
      <c r="IGC18" s="50"/>
      <c r="IGD18" s="50"/>
      <c r="IGE18" s="50"/>
      <c r="IGF18" s="50"/>
      <c r="IGG18" s="50"/>
      <c r="IGH18" s="50"/>
      <c r="IGI18" s="50"/>
      <c r="IGJ18" s="50"/>
      <c r="IGK18" s="50"/>
      <c r="IGL18" s="50"/>
      <c r="IGM18" s="50"/>
      <c r="IGN18" s="50"/>
      <c r="IGO18" s="50"/>
      <c r="IGP18" s="50"/>
      <c r="IGQ18" s="50"/>
      <c r="IGR18" s="50"/>
      <c r="IGS18" s="50"/>
      <c r="IGT18" s="50"/>
      <c r="IGU18" s="50"/>
      <c r="IGV18" s="50"/>
      <c r="IGW18" s="50"/>
      <c r="IGX18" s="50"/>
      <c r="IGY18" s="50"/>
      <c r="IGZ18" s="50"/>
      <c r="IHA18" s="50"/>
      <c r="IHB18" s="50"/>
      <c r="IHC18" s="50"/>
      <c r="IHD18" s="50"/>
      <c r="IHE18" s="50"/>
      <c r="IHF18" s="50"/>
      <c r="IHG18" s="50"/>
      <c r="IHH18" s="50"/>
      <c r="IHI18" s="50"/>
      <c r="IHJ18" s="50"/>
      <c r="IHK18" s="50"/>
      <c r="IHL18" s="50"/>
      <c r="IHM18" s="50"/>
      <c r="IHN18" s="50"/>
      <c r="IHO18" s="50"/>
      <c r="IHP18" s="50"/>
      <c r="IHQ18" s="50"/>
      <c r="IHR18" s="50"/>
      <c r="IHS18" s="50"/>
      <c r="IHT18" s="50"/>
      <c r="IHU18" s="50"/>
      <c r="IHV18" s="50"/>
      <c r="IHW18" s="50"/>
      <c r="IHX18" s="50"/>
      <c r="IHY18" s="50"/>
      <c r="IHZ18" s="50"/>
      <c r="IIA18" s="50"/>
      <c r="IIB18" s="50"/>
      <c r="IIC18" s="50"/>
      <c r="IID18" s="50"/>
      <c r="IIE18" s="50"/>
      <c r="IIF18" s="50"/>
      <c r="IIG18" s="50"/>
      <c r="IIH18" s="50"/>
      <c r="III18" s="50"/>
      <c r="IIJ18" s="50"/>
      <c r="IIK18" s="50"/>
      <c r="IIL18" s="50"/>
      <c r="IIM18" s="50"/>
      <c r="IIN18" s="50"/>
      <c r="IIO18" s="50"/>
      <c r="IIP18" s="50"/>
      <c r="IIQ18" s="50"/>
      <c r="IIR18" s="50"/>
      <c r="IIS18" s="50"/>
      <c r="IIT18" s="50"/>
      <c r="IIU18" s="50"/>
      <c r="IIV18" s="50"/>
      <c r="IIW18" s="50"/>
      <c r="IIX18" s="50"/>
      <c r="IIY18" s="50"/>
      <c r="IIZ18" s="50"/>
      <c r="IJA18" s="50"/>
      <c r="IJB18" s="50"/>
      <c r="IJC18" s="50"/>
      <c r="IJD18" s="50"/>
      <c r="IJE18" s="50"/>
      <c r="IJF18" s="50"/>
      <c r="IJG18" s="50"/>
      <c r="IJH18" s="50"/>
      <c r="IJI18" s="50"/>
      <c r="IJJ18" s="50"/>
      <c r="IJK18" s="50"/>
      <c r="IJL18" s="50"/>
      <c r="IJM18" s="50"/>
      <c r="IJN18" s="50"/>
      <c r="IJO18" s="50"/>
      <c r="IJP18" s="50"/>
      <c r="IJQ18" s="50"/>
      <c r="IJR18" s="50"/>
      <c r="IJS18" s="50"/>
      <c r="IJT18" s="50"/>
      <c r="IJU18" s="50"/>
      <c r="IJV18" s="50"/>
      <c r="IJW18" s="50"/>
      <c r="IJX18" s="50"/>
      <c r="IJY18" s="50"/>
      <c r="IJZ18" s="50"/>
      <c r="IKA18" s="50"/>
      <c r="IKB18" s="50"/>
      <c r="IKC18" s="50"/>
      <c r="IKD18" s="50"/>
      <c r="IKE18" s="50"/>
      <c r="IKF18" s="50"/>
      <c r="IKG18" s="50"/>
      <c r="IKH18" s="50"/>
      <c r="IKI18" s="50"/>
      <c r="IKJ18" s="50"/>
      <c r="IKK18" s="50"/>
      <c r="IKL18" s="50"/>
      <c r="IKM18" s="50"/>
      <c r="IKN18" s="50"/>
      <c r="IKO18" s="50"/>
      <c r="IKP18" s="50"/>
      <c r="IKQ18" s="50"/>
      <c r="IKR18" s="50"/>
      <c r="IKS18" s="50"/>
      <c r="IKT18" s="50"/>
      <c r="IKU18" s="50"/>
      <c r="IKV18" s="50"/>
      <c r="IKW18" s="50"/>
      <c r="IKX18" s="50"/>
      <c r="IKY18" s="50"/>
      <c r="IKZ18" s="50"/>
      <c r="ILA18" s="50"/>
      <c r="ILB18" s="50"/>
      <c r="ILC18" s="50"/>
      <c r="ILD18" s="50"/>
      <c r="ILE18" s="50"/>
      <c r="ILF18" s="50"/>
      <c r="ILG18" s="50"/>
      <c r="ILH18" s="50"/>
      <c r="ILI18" s="50"/>
      <c r="ILJ18" s="50"/>
      <c r="ILK18" s="50"/>
      <c r="ILL18" s="50"/>
      <c r="ILM18" s="50"/>
      <c r="ILN18" s="50"/>
      <c r="ILO18" s="50"/>
      <c r="ILP18" s="50"/>
      <c r="ILQ18" s="50"/>
      <c r="ILR18" s="50"/>
      <c r="ILS18" s="50"/>
      <c r="ILT18" s="50"/>
      <c r="ILU18" s="50"/>
      <c r="ILV18" s="50"/>
      <c r="ILW18" s="50"/>
      <c r="ILX18" s="50"/>
      <c r="ILY18" s="50"/>
      <c r="ILZ18" s="50"/>
      <c r="IMA18" s="50"/>
      <c r="IMB18" s="50"/>
      <c r="IMC18" s="50"/>
      <c r="IMD18" s="50"/>
      <c r="IME18" s="50"/>
      <c r="IMF18" s="50"/>
      <c r="IMG18" s="50"/>
      <c r="IMH18" s="50"/>
      <c r="IMI18" s="50"/>
      <c r="IMJ18" s="50"/>
      <c r="IMK18" s="50"/>
      <c r="IML18" s="50"/>
      <c r="IMM18" s="50"/>
      <c r="IMN18" s="50"/>
      <c r="IMO18" s="50"/>
      <c r="IMP18" s="50"/>
      <c r="IMQ18" s="50"/>
      <c r="IMR18" s="50"/>
      <c r="IMS18" s="50"/>
      <c r="IMT18" s="50"/>
      <c r="IMU18" s="50"/>
      <c r="IMV18" s="50"/>
      <c r="IMW18" s="50"/>
      <c r="IMX18" s="50"/>
      <c r="IMY18" s="50"/>
      <c r="IMZ18" s="50"/>
      <c r="INA18" s="50"/>
      <c r="INB18" s="50"/>
      <c r="INC18" s="50"/>
      <c r="IND18" s="50"/>
      <c r="INE18" s="50"/>
      <c r="INF18" s="50"/>
      <c r="ING18" s="50"/>
      <c r="INH18" s="50"/>
      <c r="INI18" s="50"/>
      <c r="INJ18" s="50"/>
      <c r="INK18" s="50"/>
      <c r="INL18" s="50"/>
      <c r="INM18" s="50"/>
      <c r="INN18" s="50"/>
      <c r="INO18" s="50"/>
      <c r="INP18" s="50"/>
      <c r="INQ18" s="50"/>
      <c r="INR18" s="50"/>
      <c r="INS18" s="50"/>
      <c r="INT18" s="50"/>
      <c r="INU18" s="50"/>
      <c r="INV18" s="50"/>
      <c r="INW18" s="50"/>
      <c r="INX18" s="50"/>
      <c r="INY18" s="50"/>
      <c r="INZ18" s="50"/>
      <c r="IOA18" s="50"/>
      <c r="IOB18" s="50"/>
      <c r="IOC18" s="50"/>
      <c r="IOD18" s="50"/>
      <c r="IOE18" s="50"/>
      <c r="IOF18" s="50"/>
      <c r="IOG18" s="50"/>
      <c r="IOH18" s="50"/>
      <c r="IOI18" s="50"/>
      <c r="IOJ18" s="50"/>
      <c r="IOK18" s="50"/>
      <c r="IOL18" s="50"/>
      <c r="IOM18" s="50"/>
      <c r="ION18" s="50"/>
      <c r="IOO18" s="50"/>
      <c r="IOP18" s="50"/>
      <c r="IOQ18" s="50"/>
      <c r="IOR18" s="50"/>
      <c r="IOS18" s="50"/>
      <c r="IOT18" s="50"/>
      <c r="IOU18" s="50"/>
      <c r="IOV18" s="50"/>
      <c r="IOW18" s="50"/>
      <c r="IOX18" s="50"/>
      <c r="IOY18" s="50"/>
      <c r="IOZ18" s="50"/>
      <c r="IPA18" s="50"/>
      <c r="IPB18" s="50"/>
      <c r="IPC18" s="50"/>
      <c r="IPD18" s="50"/>
      <c r="IPE18" s="50"/>
      <c r="IPF18" s="50"/>
      <c r="IPG18" s="50"/>
      <c r="IPH18" s="50"/>
      <c r="IPI18" s="50"/>
      <c r="IPJ18" s="50"/>
      <c r="IPK18" s="50"/>
      <c r="IPL18" s="50"/>
      <c r="IPM18" s="50"/>
      <c r="IPN18" s="50"/>
      <c r="IPO18" s="50"/>
      <c r="IPP18" s="50"/>
      <c r="IPQ18" s="50"/>
      <c r="IPR18" s="50"/>
      <c r="IPS18" s="50"/>
      <c r="IPT18" s="50"/>
      <c r="IPU18" s="50"/>
      <c r="IPV18" s="50"/>
      <c r="IPW18" s="50"/>
      <c r="IPX18" s="50"/>
      <c r="IPY18" s="50"/>
      <c r="IPZ18" s="50"/>
      <c r="IQA18" s="50"/>
      <c r="IQB18" s="50"/>
      <c r="IQC18" s="50"/>
      <c r="IQD18" s="50"/>
      <c r="IQE18" s="50"/>
      <c r="IQF18" s="50"/>
      <c r="IQG18" s="50"/>
      <c r="IQH18" s="50"/>
      <c r="IQI18" s="50"/>
      <c r="IQJ18" s="50"/>
      <c r="IQK18" s="50"/>
      <c r="IQL18" s="50"/>
      <c r="IQM18" s="50"/>
      <c r="IQN18" s="50"/>
      <c r="IQO18" s="50"/>
      <c r="IQP18" s="50"/>
      <c r="IQQ18" s="50"/>
      <c r="IQR18" s="50"/>
      <c r="IQS18" s="50"/>
      <c r="IQT18" s="50"/>
      <c r="IQU18" s="50"/>
      <c r="IQV18" s="50"/>
      <c r="IQW18" s="50"/>
      <c r="IQX18" s="50"/>
      <c r="IQY18" s="50"/>
      <c r="IQZ18" s="50"/>
      <c r="IRA18" s="50"/>
      <c r="IRB18" s="50"/>
      <c r="IRC18" s="50"/>
      <c r="IRD18" s="50"/>
      <c r="IRE18" s="50"/>
      <c r="IRF18" s="50"/>
      <c r="IRG18" s="50"/>
      <c r="IRH18" s="50"/>
      <c r="IRI18" s="50"/>
      <c r="IRJ18" s="50"/>
      <c r="IRK18" s="50"/>
      <c r="IRL18" s="50"/>
      <c r="IRM18" s="50"/>
      <c r="IRN18" s="50"/>
      <c r="IRO18" s="50"/>
      <c r="IRP18" s="50"/>
      <c r="IRQ18" s="50"/>
      <c r="IRR18" s="50"/>
      <c r="IRS18" s="50"/>
      <c r="IRT18" s="50"/>
      <c r="IRU18" s="50"/>
      <c r="IRV18" s="50"/>
      <c r="IRW18" s="50"/>
      <c r="IRX18" s="50"/>
      <c r="IRY18" s="50"/>
      <c r="IRZ18" s="50"/>
      <c r="ISA18" s="50"/>
      <c r="ISB18" s="50"/>
      <c r="ISC18" s="50"/>
      <c r="ISD18" s="50"/>
      <c r="ISE18" s="50"/>
      <c r="ISF18" s="50"/>
      <c r="ISG18" s="50"/>
      <c r="ISH18" s="50"/>
      <c r="ISI18" s="50"/>
      <c r="ISJ18" s="50"/>
      <c r="ISK18" s="50"/>
      <c r="ISL18" s="50"/>
      <c r="ISM18" s="50"/>
      <c r="ISN18" s="50"/>
      <c r="ISO18" s="50"/>
      <c r="ISP18" s="50"/>
      <c r="ISQ18" s="50"/>
      <c r="ISR18" s="50"/>
      <c r="ISS18" s="50"/>
      <c r="IST18" s="50"/>
      <c r="ISU18" s="50"/>
      <c r="ISV18" s="50"/>
      <c r="ISW18" s="50"/>
      <c r="ISX18" s="50"/>
      <c r="ISY18" s="50"/>
      <c r="ISZ18" s="50"/>
      <c r="ITA18" s="50"/>
      <c r="ITB18" s="50"/>
      <c r="ITC18" s="50"/>
      <c r="ITD18" s="50"/>
      <c r="ITE18" s="50"/>
      <c r="ITF18" s="50"/>
      <c r="ITG18" s="50"/>
      <c r="ITH18" s="50"/>
      <c r="ITI18" s="50"/>
      <c r="ITJ18" s="50"/>
      <c r="ITK18" s="50"/>
      <c r="ITL18" s="50"/>
      <c r="ITM18" s="50"/>
      <c r="ITN18" s="50"/>
      <c r="ITO18" s="50"/>
      <c r="ITP18" s="50"/>
      <c r="ITQ18" s="50"/>
      <c r="ITR18" s="50"/>
      <c r="ITS18" s="50"/>
      <c r="ITT18" s="50"/>
      <c r="ITU18" s="50"/>
      <c r="ITV18" s="50"/>
      <c r="ITW18" s="50"/>
      <c r="ITX18" s="50"/>
      <c r="ITY18" s="50"/>
      <c r="ITZ18" s="50"/>
      <c r="IUA18" s="50"/>
      <c r="IUB18" s="50"/>
      <c r="IUC18" s="50"/>
      <c r="IUD18" s="50"/>
      <c r="IUE18" s="50"/>
      <c r="IUF18" s="50"/>
      <c r="IUG18" s="50"/>
      <c r="IUH18" s="50"/>
      <c r="IUI18" s="50"/>
      <c r="IUJ18" s="50"/>
      <c r="IUK18" s="50"/>
      <c r="IUL18" s="50"/>
      <c r="IUM18" s="50"/>
      <c r="IUN18" s="50"/>
      <c r="IUO18" s="50"/>
      <c r="IUP18" s="50"/>
      <c r="IUQ18" s="50"/>
      <c r="IUR18" s="50"/>
      <c r="IUS18" s="50"/>
      <c r="IUT18" s="50"/>
      <c r="IUU18" s="50"/>
      <c r="IUV18" s="50"/>
      <c r="IUW18" s="50"/>
      <c r="IUX18" s="50"/>
      <c r="IUY18" s="50"/>
      <c r="IUZ18" s="50"/>
      <c r="IVA18" s="50"/>
      <c r="IVB18" s="50"/>
      <c r="IVC18" s="50"/>
      <c r="IVD18" s="50"/>
      <c r="IVE18" s="50"/>
      <c r="IVF18" s="50"/>
      <c r="IVG18" s="50"/>
      <c r="IVH18" s="50"/>
      <c r="IVI18" s="50"/>
      <c r="IVJ18" s="50"/>
      <c r="IVK18" s="50"/>
      <c r="IVL18" s="50"/>
      <c r="IVM18" s="50"/>
      <c r="IVN18" s="50"/>
      <c r="IVO18" s="50"/>
      <c r="IVP18" s="50"/>
      <c r="IVQ18" s="50"/>
      <c r="IVR18" s="50"/>
      <c r="IVS18" s="50"/>
      <c r="IVT18" s="50"/>
      <c r="IVU18" s="50"/>
      <c r="IVV18" s="50"/>
      <c r="IVW18" s="50"/>
      <c r="IVX18" s="50"/>
      <c r="IVY18" s="50"/>
      <c r="IVZ18" s="50"/>
      <c r="IWA18" s="50"/>
      <c r="IWB18" s="50"/>
      <c r="IWC18" s="50"/>
      <c r="IWD18" s="50"/>
      <c r="IWE18" s="50"/>
      <c r="IWF18" s="50"/>
      <c r="IWG18" s="50"/>
      <c r="IWH18" s="50"/>
      <c r="IWI18" s="50"/>
      <c r="IWJ18" s="50"/>
      <c r="IWK18" s="50"/>
      <c r="IWL18" s="50"/>
      <c r="IWM18" s="50"/>
      <c r="IWN18" s="50"/>
      <c r="IWO18" s="50"/>
      <c r="IWP18" s="50"/>
      <c r="IWQ18" s="50"/>
      <c r="IWR18" s="50"/>
      <c r="IWS18" s="50"/>
      <c r="IWT18" s="50"/>
      <c r="IWU18" s="50"/>
      <c r="IWV18" s="50"/>
      <c r="IWW18" s="50"/>
      <c r="IWX18" s="50"/>
      <c r="IWY18" s="50"/>
      <c r="IWZ18" s="50"/>
      <c r="IXA18" s="50"/>
      <c r="IXB18" s="50"/>
      <c r="IXC18" s="50"/>
      <c r="IXD18" s="50"/>
      <c r="IXE18" s="50"/>
      <c r="IXF18" s="50"/>
      <c r="IXG18" s="50"/>
      <c r="IXH18" s="50"/>
      <c r="IXI18" s="50"/>
      <c r="IXJ18" s="50"/>
      <c r="IXK18" s="50"/>
      <c r="IXL18" s="50"/>
      <c r="IXM18" s="50"/>
      <c r="IXN18" s="50"/>
      <c r="IXO18" s="50"/>
      <c r="IXP18" s="50"/>
      <c r="IXQ18" s="50"/>
      <c r="IXR18" s="50"/>
      <c r="IXS18" s="50"/>
      <c r="IXT18" s="50"/>
      <c r="IXU18" s="50"/>
      <c r="IXV18" s="50"/>
      <c r="IXW18" s="50"/>
      <c r="IXX18" s="50"/>
      <c r="IXY18" s="50"/>
      <c r="IXZ18" s="50"/>
      <c r="IYA18" s="50"/>
      <c r="IYB18" s="50"/>
      <c r="IYC18" s="50"/>
      <c r="IYD18" s="50"/>
      <c r="IYE18" s="50"/>
      <c r="IYF18" s="50"/>
      <c r="IYG18" s="50"/>
      <c r="IYH18" s="50"/>
      <c r="IYI18" s="50"/>
      <c r="IYJ18" s="50"/>
      <c r="IYK18" s="50"/>
      <c r="IYL18" s="50"/>
      <c r="IYM18" s="50"/>
      <c r="IYN18" s="50"/>
      <c r="IYO18" s="50"/>
      <c r="IYP18" s="50"/>
      <c r="IYQ18" s="50"/>
      <c r="IYR18" s="50"/>
      <c r="IYS18" s="50"/>
      <c r="IYT18" s="50"/>
      <c r="IYU18" s="50"/>
      <c r="IYV18" s="50"/>
      <c r="IYW18" s="50"/>
      <c r="IYX18" s="50"/>
      <c r="IYY18" s="50"/>
      <c r="IYZ18" s="50"/>
      <c r="IZA18" s="50"/>
      <c r="IZB18" s="50"/>
      <c r="IZC18" s="50"/>
      <c r="IZD18" s="50"/>
      <c r="IZE18" s="50"/>
      <c r="IZF18" s="50"/>
      <c r="IZG18" s="50"/>
      <c r="IZH18" s="50"/>
      <c r="IZI18" s="50"/>
      <c r="IZJ18" s="50"/>
      <c r="IZK18" s="50"/>
      <c r="IZL18" s="50"/>
      <c r="IZM18" s="50"/>
      <c r="IZN18" s="50"/>
      <c r="IZO18" s="50"/>
      <c r="IZP18" s="50"/>
      <c r="IZQ18" s="50"/>
      <c r="IZR18" s="50"/>
      <c r="IZS18" s="50"/>
      <c r="IZT18" s="50"/>
      <c r="IZU18" s="50"/>
      <c r="IZV18" s="50"/>
      <c r="IZW18" s="50"/>
      <c r="IZX18" s="50"/>
      <c r="IZY18" s="50"/>
      <c r="IZZ18" s="50"/>
      <c r="JAA18" s="50"/>
      <c r="JAB18" s="50"/>
      <c r="JAC18" s="50"/>
      <c r="JAD18" s="50"/>
      <c r="JAE18" s="50"/>
      <c r="JAF18" s="50"/>
      <c r="JAG18" s="50"/>
      <c r="JAH18" s="50"/>
      <c r="JAI18" s="50"/>
      <c r="JAJ18" s="50"/>
      <c r="JAK18" s="50"/>
      <c r="JAL18" s="50"/>
      <c r="JAM18" s="50"/>
      <c r="JAN18" s="50"/>
      <c r="JAO18" s="50"/>
      <c r="JAP18" s="50"/>
      <c r="JAQ18" s="50"/>
      <c r="JAR18" s="50"/>
      <c r="JAS18" s="50"/>
      <c r="JAT18" s="50"/>
      <c r="JAU18" s="50"/>
      <c r="JAV18" s="50"/>
      <c r="JAW18" s="50"/>
      <c r="JAX18" s="50"/>
      <c r="JAY18" s="50"/>
      <c r="JAZ18" s="50"/>
      <c r="JBA18" s="50"/>
      <c r="JBB18" s="50"/>
      <c r="JBC18" s="50"/>
      <c r="JBD18" s="50"/>
      <c r="JBE18" s="50"/>
      <c r="JBF18" s="50"/>
      <c r="JBG18" s="50"/>
      <c r="JBH18" s="50"/>
      <c r="JBI18" s="50"/>
      <c r="JBJ18" s="50"/>
      <c r="JBK18" s="50"/>
      <c r="JBL18" s="50"/>
      <c r="JBM18" s="50"/>
      <c r="JBN18" s="50"/>
      <c r="JBO18" s="50"/>
      <c r="JBP18" s="50"/>
      <c r="JBQ18" s="50"/>
      <c r="JBR18" s="50"/>
      <c r="JBS18" s="50"/>
      <c r="JBT18" s="50"/>
      <c r="JBU18" s="50"/>
      <c r="JBV18" s="50"/>
      <c r="JBW18" s="50"/>
      <c r="JBX18" s="50"/>
      <c r="JBY18" s="50"/>
      <c r="JBZ18" s="50"/>
      <c r="JCA18" s="50"/>
      <c r="JCB18" s="50"/>
      <c r="JCC18" s="50"/>
      <c r="JCD18" s="50"/>
      <c r="JCE18" s="50"/>
      <c r="JCF18" s="50"/>
      <c r="JCG18" s="50"/>
      <c r="JCH18" s="50"/>
      <c r="JCI18" s="50"/>
      <c r="JCJ18" s="50"/>
      <c r="JCK18" s="50"/>
      <c r="JCL18" s="50"/>
      <c r="JCM18" s="50"/>
      <c r="JCN18" s="50"/>
      <c r="JCO18" s="50"/>
      <c r="JCP18" s="50"/>
      <c r="JCQ18" s="50"/>
      <c r="JCR18" s="50"/>
      <c r="JCS18" s="50"/>
      <c r="JCT18" s="50"/>
      <c r="JCU18" s="50"/>
      <c r="JCV18" s="50"/>
      <c r="JCW18" s="50"/>
      <c r="JCX18" s="50"/>
      <c r="JCY18" s="50"/>
      <c r="JCZ18" s="50"/>
      <c r="JDA18" s="50"/>
      <c r="JDB18" s="50"/>
      <c r="JDC18" s="50"/>
      <c r="JDD18" s="50"/>
      <c r="JDE18" s="50"/>
      <c r="JDF18" s="50"/>
      <c r="JDG18" s="50"/>
      <c r="JDH18" s="50"/>
      <c r="JDI18" s="50"/>
      <c r="JDJ18" s="50"/>
      <c r="JDK18" s="50"/>
      <c r="JDL18" s="50"/>
      <c r="JDM18" s="50"/>
      <c r="JDN18" s="50"/>
      <c r="JDO18" s="50"/>
      <c r="JDP18" s="50"/>
      <c r="JDQ18" s="50"/>
      <c r="JDR18" s="50"/>
      <c r="JDS18" s="50"/>
      <c r="JDT18" s="50"/>
      <c r="JDU18" s="50"/>
      <c r="JDV18" s="50"/>
      <c r="JDW18" s="50"/>
      <c r="JDX18" s="50"/>
      <c r="JDY18" s="50"/>
      <c r="JDZ18" s="50"/>
      <c r="JEA18" s="50"/>
      <c r="JEB18" s="50"/>
      <c r="JEC18" s="50"/>
      <c r="JED18" s="50"/>
      <c r="JEE18" s="50"/>
      <c r="JEF18" s="50"/>
      <c r="JEG18" s="50"/>
      <c r="JEH18" s="50"/>
      <c r="JEI18" s="50"/>
      <c r="JEJ18" s="50"/>
      <c r="JEK18" s="50"/>
      <c r="JEL18" s="50"/>
      <c r="JEM18" s="50"/>
      <c r="JEN18" s="50"/>
      <c r="JEO18" s="50"/>
      <c r="JEP18" s="50"/>
      <c r="JEQ18" s="50"/>
      <c r="JER18" s="50"/>
      <c r="JES18" s="50"/>
      <c r="JET18" s="50"/>
      <c r="JEU18" s="50"/>
      <c r="JEV18" s="50"/>
      <c r="JEW18" s="50"/>
      <c r="JEX18" s="50"/>
      <c r="JEY18" s="50"/>
      <c r="JEZ18" s="50"/>
      <c r="JFA18" s="50"/>
      <c r="JFB18" s="50"/>
      <c r="JFC18" s="50"/>
      <c r="JFD18" s="50"/>
      <c r="JFE18" s="50"/>
      <c r="JFF18" s="50"/>
      <c r="JFG18" s="50"/>
      <c r="JFH18" s="50"/>
      <c r="JFI18" s="50"/>
      <c r="JFJ18" s="50"/>
      <c r="JFK18" s="50"/>
      <c r="JFL18" s="50"/>
      <c r="JFM18" s="50"/>
      <c r="JFN18" s="50"/>
      <c r="JFO18" s="50"/>
      <c r="JFP18" s="50"/>
      <c r="JFQ18" s="50"/>
      <c r="JFR18" s="50"/>
      <c r="JFS18" s="50"/>
      <c r="JFT18" s="50"/>
      <c r="JFU18" s="50"/>
      <c r="JFV18" s="50"/>
      <c r="JFW18" s="50"/>
      <c r="JFX18" s="50"/>
      <c r="JFY18" s="50"/>
      <c r="JFZ18" s="50"/>
      <c r="JGA18" s="50"/>
      <c r="JGB18" s="50"/>
      <c r="JGC18" s="50"/>
      <c r="JGD18" s="50"/>
      <c r="JGE18" s="50"/>
      <c r="JGF18" s="50"/>
      <c r="JGG18" s="50"/>
      <c r="JGH18" s="50"/>
      <c r="JGI18" s="50"/>
      <c r="JGJ18" s="50"/>
      <c r="JGK18" s="50"/>
      <c r="JGL18" s="50"/>
      <c r="JGM18" s="50"/>
      <c r="JGN18" s="50"/>
      <c r="JGO18" s="50"/>
      <c r="JGP18" s="50"/>
      <c r="JGQ18" s="50"/>
      <c r="JGR18" s="50"/>
      <c r="JGS18" s="50"/>
      <c r="JGT18" s="50"/>
      <c r="JGU18" s="50"/>
      <c r="JGV18" s="50"/>
      <c r="JGW18" s="50"/>
      <c r="JGX18" s="50"/>
      <c r="JGY18" s="50"/>
      <c r="JGZ18" s="50"/>
      <c r="JHA18" s="50"/>
      <c r="JHB18" s="50"/>
      <c r="JHC18" s="50"/>
      <c r="JHD18" s="50"/>
      <c r="JHE18" s="50"/>
      <c r="JHF18" s="50"/>
      <c r="JHG18" s="50"/>
      <c r="JHH18" s="50"/>
      <c r="JHI18" s="50"/>
      <c r="JHJ18" s="50"/>
      <c r="JHK18" s="50"/>
      <c r="JHL18" s="50"/>
      <c r="JHM18" s="50"/>
      <c r="JHN18" s="50"/>
      <c r="JHO18" s="50"/>
      <c r="JHP18" s="50"/>
      <c r="JHQ18" s="50"/>
      <c r="JHR18" s="50"/>
      <c r="JHS18" s="50"/>
      <c r="JHT18" s="50"/>
      <c r="JHU18" s="50"/>
      <c r="JHV18" s="50"/>
      <c r="JHW18" s="50"/>
      <c r="JHX18" s="50"/>
      <c r="JHY18" s="50"/>
      <c r="JHZ18" s="50"/>
      <c r="JIA18" s="50"/>
      <c r="JIB18" s="50"/>
      <c r="JIC18" s="50"/>
      <c r="JID18" s="50"/>
      <c r="JIE18" s="50"/>
      <c r="JIF18" s="50"/>
      <c r="JIG18" s="50"/>
      <c r="JIH18" s="50"/>
      <c r="JII18" s="50"/>
      <c r="JIJ18" s="50"/>
      <c r="JIK18" s="50"/>
      <c r="JIL18" s="50"/>
      <c r="JIM18" s="50"/>
      <c r="JIN18" s="50"/>
      <c r="JIO18" s="50"/>
      <c r="JIP18" s="50"/>
      <c r="JIQ18" s="50"/>
      <c r="JIR18" s="50"/>
      <c r="JIS18" s="50"/>
      <c r="JIT18" s="50"/>
      <c r="JIU18" s="50"/>
      <c r="JIV18" s="50"/>
      <c r="JIW18" s="50"/>
      <c r="JIX18" s="50"/>
      <c r="JIY18" s="50"/>
      <c r="JIZ18" s="50"/>
      <c r="JJA18" s="50"/>
      <c r="JJB18" s="50"/>
      <c r="JJC18" s="50"/>
      <c r="JJD18" s="50"/>
      <c r="JJE18" s="50"/>
      <c r="JJF18" s="50"/>
      <c r="JJG18" s="50"/>
      <c r="JJH18" s="50"/>
      <c r="JJI18" s="50"/>
      <c r="JJJ18" s="50"/>
      <c r="JJK18" s="50"/>
      <c r="JJL18" s="50"/>
      <c r="JJM18" s="50"/>
      <c r="JJN18" s="50"/>
      <c r="JJO18" s="50"/>
      <c r="JJP18" s="50"/>
      <c r="JJQ18" s="50"/>
      <c r="JJR18" s="50"/>
      <c r="JJS18" s="50"/>
      <c r="JJT18" s="50"/>
      <c r="JJU18" s="50"/>
      <c r="JJV18" s="50"/>
      <c r="JJW18" s="50"/>
      <c r="JJX18" s="50"/>
      <c r="JJY18" s="50"/>
      <c r="JJZ18" s="50"/>
      <c r="JKA18" s="50"/>
      <c r="JKB18" s="50"/>
      <c r="JKC18" s="50"/>
      <c r="JKD18" s="50"/>
      <c r="JKE18" s="50"/>
      <c r="JKF18" s="50"/>
      <c r="JKG18" s="50"/>
      <c r="JKH18" s="50"/>
      <c r="JKI18" s="50"/>
      <c r="JKJ18" s="50"/>
      <c r="JKK18" s="50"/>
      <c r="JKL18" s="50"/>
      <c r="JKM18" s="50"/>
      <c r="JKN18" s="50"/>
      <c r="JKO18" s="50"/>
      <c r="JKP18" s="50"/>
      <c r="JKQ18" s="50"/>
      <c r="JKR18" s="50"/>
      <c r="JKS18" s="50"/>
      <c r="JKT18" s="50"/>
      <c r="JKU18" s="50"/>
      <c r="JKV18" s="50"/>
      <c r="JKW18" s="50"/>
      <c r="JKX18" s="50"/>
      <c r="JKY18" s="50"/>
      <c r="JKZ18" s="50"/>
      <c r="JLA18" s="50"/>
      <c r="JLB18" s="50"/>
      <c r="JLC18" s="50"/>
      <c r="JLD18" s="50"/>
      <c r="JLE18" s="50"/>
      <c r="JLF18" s="50"/>
      <c r="JLG18" s="50"/>
      <c r="JLH18" s="50"/>
      <c r="JLI18" s="50"/>
      <c r="JLJ18" s="50"/>
      <c r="JLK18" s="50"/>
      <c r="JLL18" s="50"/>
      <c r="JLM18" s="50"/>
      <c r="JLN18" s="50"/>
      <c r="JLO18" s="50"/>
      <c r="JLP18" s="50"/>
      <c r="JLQ18" s="50"/>
      <c r="JLR18" s="50"/>
      <c r="JLS18" s="50"/>
      <c r="JLT18" s="50"/>
      <c r="JLU18" s="50"/>
      <c r="JLV18" s="50"/>
      <c r="JLW18" s="50"/>
      <c r="JLX18" s="50"/>
      <c r="JLY18" s="50"/>
      <c r="JLZ18" s="50"/>
      <c r="JMA18" s="50"/>
      <c r="JMB18" s="50"/>
      <c r="JMC18" s="50"/>
      <c r="JMD18" s="50"/>
      <c r="JME18" s="50"/>
      <c r="JMF18" s="50"/>
      <c r="JMG18" s="50"/>
      <c r="JMH18" s="50"/>
      <c r="JMI18" s="50"/>
      <c r="JMJ18" s="50"/>
      <c r="JMK18" s="50"/>
      <c r="JML18" s="50"/>
      <c r="JMM18" s="50"/>
      <c r="JMN18" s="50"/>
      <c r="JMO18" s="50"/>
      <c r="JMP18" s="50"/>
      <c r="JMQ18" s="50"/>
      <c r="JMR18" s="50"/>
      <c r="JMS18" s="50"/>
      <c r="JMT18" s="50"/>
      <c r="JMU18" s="50"/>
      <c r="JMV18" s="50"/>
      <c r="JMW18" s="50"/>
      <c r="JMX18" s="50"/>
      <c r="JMY18" s="50"/>
      <c r="JMZ18" s="50"/>
      <c r="JNA18" s="50"/>
      <c r="JNB18" s="50"/>
      <c r="JNC18" s="50"/>
      <c r="JND18" s="50"/>
      <c r="JNE18" s="50"/>
      <c r="JNF18" s="50"/>
      <c r="JNG18" s="50"/>
      <c r="JNH18" s="50"/>
      <c r="JNI18" s="50"/>
      <c r="JNJ18" s="50"/>
      <c r="JNK18" s="50"/>
      <c r="JNL18" s="50"/>
      <c r="JNM18" s="50"/>
      <c r="JNN18" s="50"/>
      <c r="JNO18" s="50"/>
      <c r="JNP18" s="50"/>
      <c r="JNQ18" s="50"/>
      <c r="JNR18" s="50"/>
      <c r="JNS18" s="50"/>
      <c r="JNT18" s="50"/>
      <c r="JNU18" s="50"/>
      <c r="JNV18" s="50"/>
      <c r="JNW18" s="50"/>
      <c r="JNX18" s="50"/>
      <c r="JNY18" s="50"/>
      <c r="JNZ18" s="50"/>
      <c r="JOA18" s="50"/>
      <c r="JOB18" s="50"/>
      <c r="JOC18" s="50"/>
      <c r="JOD18" s="50"/>
      <c r="JOE18" s="50"/>
      <c r="JOF18" s="50"/>
      <c r="JOG18" s="50"/>
      <c r="JOH18" s="50"/>
      <c r="JOI18" s="50"/>
      <c r="JOJ18" s="50"/>
      <c r="JOK18" s="50"/>
      <c r="JOL18" s="50"/>
      <c r="JOM18" s="50"/>
      <c r="JON18" s="50"/>
      <c r="JOO18" s="50"/>
      <c r="JOP18" s="50"/>
      <c r="JOQ18" s="50"/>
      <c r="JOR18" s="50"/>
      <c r="JOS18" s="50"/>
      <c r="JOT18" s="50"/>
      <c r="JOU18" s="50"/>
      <c r="JOV18" s="50"/>
      <c r="JOW18" s="50"/>
      <c r="JOX18" s="50"/>
      <c r="JOY18" s="50"/>
      <c r="JOZ18" s="50"/>
      <c r="JPA18" s="50"/>
      <c r="JPB18" s="50"/>
      <c r="JPC18" s="50"/>
      <c r="JPD18" s="50"/>
      <c r="JPE18" s="50"/>
      <c r="JPF18" s="50"/>
      <c r="JPG18" s="50"/>
      <c r="JPH18" s="50"/>
      <c r="JPI18" s="50"/>
      <c r="JPJ18" s="50"/>
      <c r="JPK18" s="50"/>
      <c r="JPL18" s="50"/>
      <c r="JPM18" s="50"/>
      <c r="JPN18" s="50"/>
      <c r="JPO18" s="50"/>
      <c r="JPP18" s="50"/>
      <c r="JPQ18" s="50"/>
      <c r="JPR18" s="50"/>
      <c r="JPS18" s="50"/>
      <c r="JPT18" s="50"/>
      <c r="JPU18" s="50"/>
      <c r="JPV18" s="50"/>
      <c r="JPW18" s="50"/>
      <c r="JPX18" s="50"/>
      <c r="JPY18" s="50"/>
      <c r="JPZ18" s="50"/>
      <c r="JQA18" s="50"/>
      <c r="JQB18" s="50"/>
      <c r="JQC18" s="50"/>
      <c r="JQD18" s="50"/>
      <c r="JQE18" s="50"/>
      <c r="JQF18" s="50"/>
      <c r="JQG18" s="50"/>
      <c r="JQH18" s="50"/>
      <c r="JQI18" s="50"/>
      <c r="JQJ18" s="50"/>
      <c r="JQK18" s="50"/>
      <c r="JQL18" s="50"/>
      <c r="JQM18" s="50"/>
      <c r="JQN18" s="50"/>
      <c r="JQO18" s="50"/>
      <c r="JQP18" s="50"/>
      <c r="JQQ18" s="50"/>
      <c r="JQR18" s="50"/>
      <c r="JQS18" s="50"/>
      <c r="JQT18" s="50"/>
      <c r="JQU18" s="50"/>
      <c r="JQV18" s="50"/>
      <c r="JQW18" s="50"/>
      <c r="JQX18" s="50"/>
      <c r="JQY18" s="50"/>
      <c r="JQZ18" s="50"/>
      <c r="JRA18" s="50"/>
      <c r="JRB18" s="50"/>
      <c r="JRC18" s="50"/>
      <c r="JRD18" s="50"/>
      <c r="JRE18" s="50"/>
      <c r="JRF18" s="50"/>
      <c r="JRG18" s="50"/>
      <c r="JRH18" s="50"/>
      <c r="JRI18" s="50"/>
      <c r="JRJ18" s="50"/>
      <c r="JRK18" s="50"/>
      <c r="JRL18" s="50"/>
      <c r="JRM18" s="50"/>
      <c r="JRN18" s="50"/>
      <c r="JRO18" s="50"/>
      <c r="JRP18" s="50"/>
      <c r="JRQ18" s="50"/>
      <c r="JRR18" s="50"/>
      <c r="JRS18" s="50"/>
      <c r="JRT18" s="50"/>
      <c r="JRU18" s="50"/>
      <c r="JRV18" s="50"/>
      <c r="JRW18" s="50"/>
      <c r="JRX18" s="50"/>
      <c r="JRY18" s="50"/>
      <c r="JRZ18" s="50"/>
      <c r="JSA18" s="50"/>
      <c r="JSB18" s="50"/>
      <c r="JSC18" s="50"/>
      <c r="JSD18" s="50"/>
      <c r="JSE18" s="50"/>
      <c r="JSF18" s="50"/>
      <c r="JSG18" s="50"/>
      <c r="JSH18" s="50"/>
      <c r="JSI18" s="50"/>
      <c r="JSJ18" s="50"/>
      <c r="JSK18" s="50"/>
      <c r="JSL18" s="50"/>
      <c r="JSM18" s="50"/>
      <c r="JSN18" s="50"/>
      <c r="JSO18" s="50"/>
      <c r="JSP18" s="50"/>
      <c r="JSQ18" s="50"/>
      <c r="JSR18" s="50"/>
      <c r="JSS18" s="50"/>
      <c r="JST18" s="50"/>
      <c r="JSU18" s="50"/>
      <c r="JSV18" s="50"/>
      <c r="JSW18" s="50"/>
      <c r="JSX18" s="50"/>
      <c r="JSY18" s="50"/>
      <c r="JSZ18" s="50"/>
      <c r="JTA18" s="50"/>
      <c r="JTB18" s="50"/>
      <c r="JTC18" s="50"/>
      <c r="JTD18" s="50"/>
      <c r="JTE18" s="50"/>
      <c r="JTF18" s="50"/>
      <c r="JTG18" s="50"/>
      <c r="JTH18" s="50"/>
      <c r="JTI18" s="50"/>
      <c r="JTJ18" s="50"/>
      <c r="JTK18" s="50"/>
      <c r="JTL18" s="50"/>
      <c r="JTM18" s="50"/>
      <c r="JTN18" s="50"/>
      <c r="JTO18" s="50"/>
      <c r="JTP18" s="50"/>
      <c r="JTQ18" s="50"/>
      <c r="JTR18" s="50"/>
      <c r="JTS18" s="50"/>
      <c r="JTT18" s="50"/>
      <c r="JTU18" s="50"/>
      <c r="JTV18" s="50"/>
      <c r="JTW18" s="50"/>
      <c r="JTX18" s="50"/>
      <c r="JTY18" s="50"/>
      <c r="JTZ18" s="50"/>
      <c r="JUA18" s="50"/>
      <c r="JUB18" s="50"/>
      <c r="JUC18" s="50"/>
      <c r="JUD18" s="50"/>
      <c r="JUE18" s="50"/>
      <c r="JUF18" s="50"/>
      <c r="JUG18" s="50"/>
      <c r="JUH18" s="50"/>
      <c r="JUI18" s="50"/>
      <c r="JUJ18" s="50"/>
      <c r="JUK18" s="50"/>
      <c r="JUL18" s="50"/>
      <c r="JUM18" s="50"/>
      <c r="JUN18" s="50"/>
      <c r="JUO18" s="50"/>
      <c r="JUP18" s="50"/>
      <c r="JUQ18" s="50"/>
      <c r="JUR18" s="50"/>
      <c r="JUS18" s="50"/>
      <c r="JUT18" s="50"/>
      <c r="JUU18" s="50"/>
      <c r="JUV18" s="50"/>
      <c r="JUW18" s="50"/>
      <c r="JUX18" s="50"/>
      <c r="JUY18" s="50"/>
      <c r="JUZ18" s="50"/>
      <c r="JVA18" s="50"/>
      <c r="JVB18" s="50"/>
      <c r="JVC18" s="50"/>
      <c r="JVD18" s="50"/>
      <c r="JVE18" s="50"/>
      <c r="JVF18" s="50"/>
      <c r="JVG18" s="50"/>
      <c r="JVH18" s="50"/>
      <c r="JVI18" s="50"/>
      <c r="JVJ18" s="50"/>
      <c r="JVK18" s="50"/>
      <c r="JVL18" s="50"/>
      <c r="JVM18" s="50"/>
      <c r="JVN18" s="50"/>
      <c r="JVO18" s="50"/>
      <c r="JVP18" s="50"/>
      <c r="JVQ18" s="50"/>
      <c r="JVR18" s="50"/>
      <c r="JVS18" s="50"/>
      <c r="JVT18" s="50"/>
      <c r="JVU18" s="50"/>
      <c r="JVV18" s="50"/>
      <c r="JVW18" s="50"/>
      <c r="JVX18" s="50"/>
      <c r="JVY18" s="50"/>
      <c r="JVZ18" s="50"/>
      <c r="JWA18" s="50"/>
      <c r="JWB18" s="50"/>
      <c r="JWC18" s="50"/>
      <c r="JWD18" s="50"/>
      <c r="JWE18" s="50"/>
      <c r="JWF18" s="50"/>
      <c r="JWG18" s="50"/>
      <c r="JWH18" s="50"/>
      <c r="JWI18" s="50"/>
      <c r="JWJ18" s="50"/>
      <c r="JWK18" s="50"/>
      <c r="JWL18" s="50"/>
      <c r="JWM18" s="50"/>
      <c r="JWN18" s="50"/>
      <c r="JWO18" s="50"/>
      <c r="JWP18" s="50"/>
      <c r="JWQ18" s="50"/>
      <c r="JWR18" s="50"/>
      <c r="JWS18" s="50"/>
      <c r="JWT18" s="50"/>
      <c r="JWU18" s="50"/>
      <c r="JWV18" s="50"/>
      <c r="JWW18" s="50"/>
      <c r="JWX18" s="50"/>
      <c r="JWY18" s="50"/>
      <c r="JWZ18" s="50"/>
      <c r="JXA18" s="50"/>
      <c r="JXB18" s="50"/>
      <c r="JXC18" s="50"/>
      <c r="JXD18" s="50"/>
      <c r="JXE18" s="50"/>
      <c r="JXF18" s="50"/>
      <c r="JXG18" s="50"/>
      <c r="JXH18" s="50"/>
      <c r="JXI18" s="50"/>
      <c r="JXJ18" s="50"/>
      <c r="JXK18" s="50"/>
      <c r="JXL18" s="50"/>
      <c r="JXM18" s="50"/>
      <c r="JXN18" s="50"/>
      <c r="JXO18" s="50"/>
      <c r="JXP18" s="50"/>
      <c r="JXQ18" s="50"/>
      <c r="JXR18" s="50"/>
      <c r="JXS18" s="50"/>
      <c r="JXT18" s="50"/>
      <c r="JXU18" s="50"/>
      <c r="JXV18" s="50"/>
      <c r="JXW18" s="50"/>
      <c r="JXX18" s="50"/>
      <c r="JXY18" s="50"/>
      <c r="JXZ18" s="50"/>
      <c r="JYA18" s="50"/>
      <c r="JYB18" s="50"/>
      <c r="JYC18" s="50"/>
      <c r="JYD18" s="50"/>
      <c r="JYE18" s="50"/>
      <c r="JYF18" s="50"/>
      <c r="JYG18" s="50"/>
      <c r="JYH18" s="50"/>
      <c r="JYI18" s="50"/>
      <c r="JYJ18" s="50"/>
      <c r="JYK18" s="50"/>
      <c r="JYL18" s="50"/>
      <c r="JYM18" s="50"/>
      <c r="JYN18" s="50"/>
      <c r="JYO18" s="50"/>
      <c r="JYP18" s="50"/>
      <c r="JYQ18" s="50"/>
      <c r="JYR18" s="50"/>
      <c r="JYS18" s="50"/>
      <c r="JYT18" s="50"/>
      <c r="JYU18" s="50"/>
      <c r="JYV18" s="50"/>
      <c r="JYW18" s="50"/>
      <c r="JYX18" s="50"/>
      <c r="JYY18" s="50"/>
      <c r="JYZ18" s="50"/>
      <c r="JZA18" s="50"/>
      <c r="JZB18" s="50"/>
      <c r="JZC18" s="50"/>
      <c r="JZD18" s="50"/>
      <c r="JZE18" s="50"/>
      <c r="JZF18" s="50"/>
      <c r="JZG18" s="50"/>
      <c r="JZH18" s="50"/>
      <c r="JZI18" s="50"/>
      <c r="JZJ18" s="50"/>
      <c r="JZK18" s="50"/>
      <c r="JZL18" s="50"/>
      <c r="JZM18" s="50"/>
      <c r="JZN18" s="50"/>
      <c r="JZO18" s="50"/>
      <c r="JZP18" s="50"/>
      <c r="JZQ18" s="50"/>
      <c r="JZR18" s="50"/>
      <c r="JZS18" s="50"/>
      <c r="JZT18" s="50"/>
      <c r="JZU18" s="50"/>
      <c r="JZV18" s="50"/>
      <c r="JZW18" s="50"/>
      <c r="JZX18" s="50"/>
      <c r="JZY18" s="50"/>
      <c r="JZZ18" s="50"/>
      <c r="KAA18" s="50"/>
      <c r="KAB18" s="50"/>
      <c r="KAC18" s="50"/>
      <c r="KAD18" s="50"/>
      <c r="KAE18" s="50"/>
      <c r="KAF18" s="50"/>
      <c r="KAG18" s="50"/>
      <c r="KAH18" s="50"/>
      <c r="KAI18" s="50"/>
      <c r="KAJ18" s="50"/>
      <c r="KAK18" s="50"/>
      <c r="KAL18" s="50"/>
      <c r="KAM18" s="50"/>
      <c r="KAN18" s="50"/>
      <c r="KAO18" s="50"/>
      <c r="KAP18" s="50"/>
      <c r="KAQ18" s="50"/>
      <c r="KAR18" s="50"/>
      <c r="KAS18" s="50"/>
      <c r="KAT18" s="50"/>
      <c r="KAU18" s="50"/>
      <c r="KAV18" s="50"/>
      <c r="KAW18" s="50"/>
      <c r="KAX18" s="50"/>
      <c r="KAY18" s="50"/>
      <c r="KAZ18" s="50"/>
      <c r="KBA18" s="50"/>
      <c r="KBB18" s="50"/>
      <c r="KBC18" s="50"/>
      <c r="KBD18" s="50"/>
      <c r="KBE18" s="50"/>
      <c r="KBF18" s="50"/>
      <c r="KBG18" s="50"/>
      <c r="KBH18" s="50"/>
      <c r="KBI18" s="50"/>
      <c r="KBJ18" s="50"/>
      <c r="KBK18" s="50"/>
      <c r="KBL18" s="50"/>
      <c r="KBM18" s="50"/>
      <c r="KBN18" s="50"/>
      <c r="KBO18" s="50"/>
      <c r="KBP18" s="50"/>
      <c r="KBQ18" s="50"/>
      <c r="KBR18" s="50"/>
      <c r="KBS18" s="50"/>
      <c r="KBT18" s="50"/>
      <c r="KBU18" s="50"/>
      <c r="KBV18" s="50"/>
      <c r="KBW18" s="50"/>
      <c r="KBX18" s="50"/>
      <c r="KBY18" s="50"/>
      <c r="KBZ18" s="50"/>
      <c r="KCA18" s="50"/>
      <c r="KCB18" s="50"/>
      <c r="KCC18" s="50"/>
      <c r="KCD18" s="50"/>
      <c r="KCE18" s="50"/>
      <c r="KCF18" s="50"/>
      <c r="KCG18" s="50"/>
      <c r="KCH18" s="50"/>
      <c r="KCI18" s="50"/>
      <c r="KCJ18" s="50"/>
      <c r="KCK18" s="50"/>
      <c r="KCL18" s="50"/>
      <c r="KCM18" s="50"/>
      <c r="KCN18" s="50"/>
      <c r="KCO18" s="50"/>
      <c r="KCP18" s="50"/>
      <c r="KCQ18" s="50"/>
      <c r="KCR18" s="50"/>
      <c r="KCS18" s="50"/>
      <c r="KCT18" s="50"/>
      <c r="KCU18" s="50"/>
      <c r="KCV18" s="50"/>
      <c r="KCW18" s="50"/>
      <c r="KCX18" s="50"/>
      <c r="KCY18" s="50"/>
      <c r="KCZ18" s="50"/>
      <c r="KDA18" s="50"/>
      <c r="KDB18" s="50"/>
      <c r="KDC18" s="50"/>
      <c r="KDD18" s="50"/>
      <c r="KDE18" s="50"/>
      <c r="KDF18" s="50"/>
      <c r="KDG18" s="50"/>
      <c r="KDH18" s="50"/>
      <c r="KDI18" s="50"/>
      <c r="KDJ18" s="50"/>
      <c r="KDK18" s="50"/>
      <c r="KDL18" s="50"/>
      <c r="KDM18" s="50"/>
      <c r="KDN18" s="50"/>
      <c r="KDO18" s="50"/>
      <c r="KDP18" s="50"/>
      <c r="KDQ18" s="50"/>
      <c r="KDR18" s="50"/>
      <c r="KDS18" s="50"/>
      <c r="KDT18" s="50"/>
      <c r="KDU18" s="50"/>
      <c r="KDV18" s="50"/>
      <c r="KDW18" s="50"/>
      <c r="KDX18" s="50"/>
      <c r="KDY18" s="50"/>
      <c r="KDZ18" s="50"/>
      <c r="KEA18" s="50"/>
      <c r="KEB18" s="50"/>
      <c r="KEC18" s="50"/>
      <c r="KED18" s="50"/>
      <c r="KEE18" s="50"/>
      <c r="KEF18" s="50"/>
      <c r="KEG18" s="50"/>
      <c r="KEH18" s="50"/>
      <c r="KEI18" s="50"/>
      <c r="KEJ18" s="50"/>
      <c r="KEK18" s="50"/>
      <c r="KEL18" s="50"/>
      <c r="KEM18" s="50"/>
      <c r="KEN18" s="50"/>
      <c r="KEO18" s="50"/>
      <c r="KEP18" s="50"/>
      <c r="KEQ18" s="50"/>
      <c r="KER18" s="50"/>
      <c r="KES18" s="50"/>
      <c r="KET18" s="50"/>
      <c r="KEU18" s="50"/>
      <c r="KEV18" s="50"/>
      <c r="KEW18" s="50"/>
      <c r="KEX18" s="50"/>
      <c r="KEY18" s="50"/>
      <c r="KEZ18" s="50"/>
      <c r="KFA18" s="50"/>
      <c r="KFB18" s="50"/>
      <c r="KFC18" s="50"/>
      <c r="KFD18" s="50"/>
      <c r="KFE18" s="50"/>
      <c r="KFF18" s="50"/>
      <c r="KFG18" s="50"/>
      <c r="KFH18" s="50"/>
      <c r="KFI18" s="50"/>
      <c r="KFJ18" s="50"/>
      <c r="KFK18" s="50"/>
      <c r="KFL18" s="50"/>
      <c r="KFM18" s="50"/>
      <c r="KFN18" s="50"/>
      <c r="KFO18" s="50"/>
      <c r="KFP18" s="50"/>
      <c r="KFQ18" s="50"/>
      <c r="KFR18" s="50"/>
      <c r="KFS18" s="50"/>
      <c r="KFT18" s="50"/>
      <c r="KFU18" s="50"/>
      <c r="KFV18" s="50"/>
      <c r="KFW18" s="50"/>
      <c r="KFX18" s="50"/>
      <c r="KFY18" s="50"/>
      <c r="KFZ18" s="50"/>
      <c r="KGA18" s="50"/>
      <c r="KGB18" s="50"/>
      <c r="KGC18" s="50"/>
      <c r="KGD18" s="50"/>
      <c r="KGE18" s="50"/>
      <c r="KGF18" s="50"/>
      <c r="KGG18" s="50"/>
      <c r="KGH18" s="50"/>
      <c r="KGI18" s="50"/>
      <c r="KGJ18" s="50"/>
      <c r="KGK18" s="50"/>
      <c r="KGL18" s="50"/>
      <c r="KGM18" s="50"/>
      <c r="KGN18" s="50"/>
      <c r="KGO18" s="50"/>
      <c r="KGP18" s="50"/>
      <c r="KGQ18" s="50"/>
      <c r="KGR18" s="50"/>
      <c r="KGS18" s="50"/>
      <c r="KGT18" s="50"/>
      <c r="KGU18" s="50"/>
      <c r="KGV18" s="50"/>
      <c r="KGW18" s="50"/>
      <c r="KGX18" s="50"/>
      <c r="KGY18" s="50"/>
      <c r="KGZ18" s="50"/>
      <c r="KHA18" s="50"/>
      <c r="KHB18" s="50"/>
      <c r="KHC18" s="50"/>
      <c r="KHD18" s="50"/>
      <c r="KHE18" s="50"/>
      <c r="KHF18" s="50"/>
      <c r="KHG18" s="50"/>
      <c r="KHH18" s="50"/>
      <c r="KHI18" s="50"/>
      <c r="KHJ18" s="50"/>
      <c r="KHK18" s="50"/>
      <c r="KHL18" s="50"/>
      <c r="KHM18" s="50"/>
      <c r="KHN18" s="50"/>
      <c r="KHO18" s="50"/>
      <c r="KHP18" s="50"/>
      <c r="KHQ18" s="50"/>
      <c r="KHR18" s="50"/>
      <c r="KHS18" s="50"/>
      <c r="KHT18" s="50"/>
      <c r="KHU18" s="50"/>
      <c r="KHV18" s="50"/>
      <c r="KHW18" s="50"/>
      <c r="KHX18" s="50"/>
      <c r="KHY18" s="50"/>
      <c r="KHZ18" s="50"/>
      <c r="KIA18" s="50"/>
      <c r="KIB18" s="50"/>
      <c r="KIC18" s="50"/>
      <c r="KID18" s="50"/>
      <c r="KIE18" s="50"/>
      <c r="KIF18" s="50"/>
      <c r="KIG18" s="50"/>
      <c r="KIH18" s="50"/>
      <c r="KII18" s="50"/>
      <c r="KIJ18" s="50"/>
      <c r="KIK18" s="50"/>
      <c r="KIL18" s="50"/>
      <c r="KIM18" s="50"/>
      <c r="KIN18" s="50"/>
      <c r="KIO18" s="50"/>
      <c r="KIP18" s="50"/>
      <c r="KIQ18" s="50"/>
      <c r="KIR18" s="50"/>
      <c r="KIS18" s="50"/>
      <c r="KIT18" s="50"/>
      <c r="KIU18" s="50"/>
      <c r="KIV18" s="50"/>
      <c r="KIW18" s="50"/>
      <c r="KIX18" s="50"/>
      <c r="KIY18" s="50"/>
      <c r="KIZ18" s="50"/>
      <c r="KJA18" s="50"/>
      <c r="KJB18" s="50"/>
      <c r="KJC18" s="50"/>
      <c r="KJD18" s="50"/>
      <c r="KJE18" s="50"/>
      <c r="KJF18" s="50"/>
      <c r="KJG18" s="50"/>
      <c r="KJH18" s="50"/>
      <c r="KJI18" s="50"/>
      <c r="KJJ18" s="50"/>
      <c r="KJK18" s="50"/>
      <c r="KJL18" s="50"/>
      <c r="KJM18" s="50"/>
      <c r="KJN18" s="50"/>
      <c r="KJO18" s="50"/>
      <c r="KJP18" s="50"/>
      <c r="KJQ18" s="50"/>
      <c r="KJR18" s="50"/>
      <c r="KJS18" s="50"/>
      <c r="KJT18" s="50"/>
      <c r="KJU18" s="50"/>
      <c r="KJV18" s="50"/>
      <c r="KJW18" s="50"/>
      <c r="KJX18" s="50"/>
      <c r="KJY18" s="50"/>
      <c r="KJZ18" s="50"/>
      <c r="KKA18" s="50"/>
      <c r="KKB18" s="50"/>
      <c r="KKC18" s="50"/>
      <c r="KKD18" s="50"/>
      <c r="KKE18" s="50"/>
      <c r="KKF18" s="50"/>
      <c r="KKG18" s="50"/>
      <c r="KKH18" s="50"/>
      <c r="KKI18" s="50"/>
      <c r="KKJ18" s="50"/>
      <c r="KKK18" s="50"/>
      <c r="KKL18" s="50"/>
      <c r="KKM18" s="50"/>
      <c r="KKN18" s="50"/>
      <c r="KKO18" s="50"/>
      <c r="KKP18" s="50"/>
      <c r="KKQ18" s="50"/>
      <c r="KKR18" s="50"/>
      <c r="KKS18" s="50"/>
      <c r="KKT18" s="50"/>
      <c r="KKU18" s="50"/>
      <c r="KKV18" s="50"/>
      <c r="KKW18" s="50"/>
      <c r="KKX18" s="50"/>
      <c r="KKY18" s="50"/>
      <c r="KKZ18" s="50"/>
      <c r="KLA18" s="50"/>
      <c r="KLB18" s="50"/>
      <c r="KLC18" s="50"/>
      <c r="KLD18" s="50"/>
      <c r="KLE18" s="50"/>
      <c r="KLF18" s="50"/>
      <c r="KLG18" s="50"/>
      <c r="KLH18" s="50"/>
      <c r="KLI18" s="50"/>
      <c r="KLJ18" s="50"/>
      <c r="KLK18" s="50"/>
      <c r="KLL18" s="50"/>
      <c r="KLM18" s="50"/>
      <c r="KLN18" s="50"/>
      <c r="KLO18" s="50"/>
      <c r="KLP18" s="50"/>
      <c r="KLQ18" s="50"/>
      <c r="KLR18" s="50"/>
      <c r="KLS18" s="50"/>
      <c r="KLT18" s="50"/>
      <c r="KLU18" s="50"/>
      <c r="KLV18" s="50"/>
      <c r="KLW18" s="50"/>
      <c r="KLX18" s="50"/>
      <c r="KLY18" s="50"/>
      <c r="KLZ18" s="50"/>
      <c r="KMA18" s="50"/>
      <c r="KMB18" s="50"/>
      <c r="KMC18" s="50"/>
      <c r="KMD18" s="50"/>
      <c r="KME18" s="50"/>
      <c r="KMF18" s="50"/>
      <c r="KMG18" s="50"/>
      <c r="KMH18" s="50"/>
      <c r="KMI18" s="50"/>
      <c r="KMJ18" s="50"/>
      <c r="KMK18" s="50"/>
      <c r="KML18" s="50"/>
      <c r="KMM18" s="50"/>
      <c r="KMN18" s="50"/>
      <c r="KMO18" s="50"/>
      <c r="KMP18" s="50"/>
      <c r="KMQ18" s="50"/>
      <c r="KMR18" s="50"/>
      <c r="KMS18" s="50"/>
      <c r="KMT18" s="50"/>
      <c r="KMU18" s="50"/>
      <c r="KMV18" s="50"/>
      <c r="KMW18" s="50"/>
      <c r="KMX18" s="50"/>
      <c r="KMY18" s="50"/>
      <c r="KMZ18" s="50"/>
      <c r="KNA18" s="50"/>
      <c r="KNB18" s="50"/>
      <c r="KNC18" s="50"/>
      <c r="KND18" s="50"/>
      <c r="KNE18" s="50"/>
      <c r="KNF18" s="50"/>
      <c r="KNG18" s="50"/>
      <c r="KNH18" s="50"/>
      <c r="KNI18" s="50"/>
      <c r="KNJ18" s="50"/>
      <c r="KNK18" s="50"/>
      <c r="KNL18" s="50"/>
      <c r="KNM18" s="50"/>
      <c r="KNN18" s="50"/>
      <c r="KNO18" s="50"/>
      <c r="KNP18" s="50"/>
      <c r="KNQ18" s="50"/>
      <c r="KNR18" s="50"/>
      <c r="KNS18" s="50"/>
      <c r="KNT18" s="50"/>
      <c r="KNU18" s="50"/>
      <c r="KNV18" s="50"/>
      <c r="KNW18" s="50"/>
      <c r="KNX18" s="50"/>
      <c r="KNY18" s="50"/>
      <c r="KNZ18" s="50"/>
      <c r="KOA18" s="50"/>
      <c r="KOB18" s="50"/>
      <c r="KOC18" s="50"/>
      <c r="KOD18" s="50"/>
      <c r="KOE18" s="50"/>
      <c r="KOF18" s="50"/>
      <c r="KOG18" s="50"/>
      <c r="KOH18" s="50"/>
      <c r="KOI18" s="50"/>
      <c r="KOJ18" s="50"/>
      <c r="KOK18" s="50"/>
      <c r="KOL18" s="50"/>
      <c r="KOM18" s="50"/>
      <c r="KON18" s="50"/>
      <c r="KOO18" s="50"/>
      <c r="KOP18" s="50"/>
      <c r="KOQ18" s="50"/>
      <c r="KOR18" s="50"/>
      <c r="KOS18" s="50"/>
      <c r="KOT18" s="50"/>
      <c r="KOU18" s="50"/>
      <c r="KOV18" s="50"/>
      <c r="KOW18" s="50"/>
      <c r="KOX18" s="50"/>
      <c r="KOY18" s="50"/>
      <c r="KOZ18" s="50"/>
      <c r="KPA18" s="50"/>
      <c r="KPB18" s="50"/>
      <c r="KPC18" s="50"/>
      <c r="KPD18" s="50"/>
      <c r="KPE18" s="50"/>
      <c r="KPF18" s="50"/>
      <c r="KPG18" s="50"/>
      <c r="KPH18" s="50"/>
      <c r="KPI18" s="50"/>
      <c r="KPJ18" s="50"/>
      <c r="KPK18" s="50"/>
      <c r="KPL18" s="50"/>
      <c r="KPM18" s="50"/>
      <c r="KPN18" s="50"/>
      <c r="KPO18" s="50"/>
      <c r="KPP18" s="50"/>
      <c r="KPQ18" s="50"/>
      <c r="KPR18" s="50"/>
      <c r="KPS18" s="50"/>
      <c r="KPT18" s="50"/>
      <c r="KPU18" s="50"/>
      <c r="KPV18" s="50"/>
      <c r="KPW18" s="50"/>
      <c r="KPX18" s="50"/>
      <c r="KPY18" s="50"/>
      <c r="KPZ18" s="50"/>
      <c r="KQA18" s="50"/>
      <c r="KQB18" s="50"/>
      <c r="KQC18" s="50"/>
      <c r="KQD18" s="50"/>
      <c r="KQE18" s="50"/>
      <c r="KQF18" s="50"/>
      <c r="KQG18" s="50"/>
      <c r="KQH18" s="50"/>
      <c r="KQI18" s="50"/>
      <c r="KQJ18" s="50"/>
      <c r="KQK18" s="50"/>
      <c r="KQL18" s="50"/>
      <c r="KQM18" s="50"/>
      <c r="KQN18" s="50"/>
      <c r="KQO18" s="50"/>
      <c r="KQP18" s="50"/>
      <c r="KQQ18" s="50"/>
      <c r="KQR18" s="50"/>
      <c r="KQS18" s="50"/>
      <c r="KQT18" s="50"/>
      <c r="KQU18" s="50"/>
      <c r="KQV18" s="50"/>
      <c r="KQW18" s="50"/>
      <c r="KQX18" s="50"/>
      <c r="KQY18" s="50"/>
      <c r="KQZ18" s="50"/>
      <c r="KRA18" s="50"/>
      <c r="KRB18" s="50"/>
      <c r="KRC18" s="50"/>
      <c r="KRD18" s="50"/>
      <c r="KRE18" s="50"/>
      <c r="KRF18" s="50"/>
      <c r="KRG18" s="50"/>
      <c r="KRH18" s="50"/>
      <c r="KRI18" s="50"/>
      <c r="KRJ18" s="50"/>
      <c r="KRK18" s="50"/>
      <c r="KRL18" s="50"/>
      <c r="KRM18" s="50"/>
      <c r="KRN18" s="50"/>
      <c r="KRO18" s="50"/>
      <c r="KRP18" s="50"/>
      <c r="KRQ18" s="50"/>
      <c r="KRR18" s="50"/>
      <c r="KRS18" s="50"/>
      <c r="KRT18" s="50"/>
      <c r="KRU18" s="50"/>
      <c r="KRV18" s="50"/>
      <c r="KRW18" s="50"/>
      <c r="KRX18" s="50"/>
      <c r="KRY18" s="50"/>
      <c r="KRZ18" s="50"/>
      <c r="KSA18" s="50"/>
      <c r="KSB18" s="50"/>
      <c r="KSC18" s="50"/>
      <c r="KSD18" s="50"/>
      <c r="KSE18" s="50"/>
      <c r="KSF18" s="50"/>
      <c r="KSG18" s="50"/>
      <c r="KSH18" s="50"/>
      <c r="KSI18" s="50"/>
      <c r="KSJ18" s="50"/>
      <c r="KSK18" s="50"/>
      <c r="KSL18" s="50"/>
      <c r="KSM18" s="50"/>
      <c r="KSN18" s="50"/>
      <c r="KSO18" s="50"/>
      <c r="KSP18" s="50"/>
      <c r="KSQ18" s="50"/>
      <c r="KSR18" s="50"/>
      <c r="KSS18" s="50"/>
      <c r="KST18" s="50"/>
      <c r="KSU18" s="50"/>
      <c r="KSV18" s="50"/>
      <c r="KSW18" s="50"/>
      <c r="KSX18" s="50"/>
      <c r="KSY18" s="50"/>
      <c r="KSZ18" s="50"/>
      <c r="KTA18" s="50"/>
      <c r="KTB18" s="50"/>
      <c r="KTC18" s="50"/>
      <c r="KTD18" s="50"/>
      <c r="KTE18" s="50"/>
      <c r="KTF18" s="50"/>
      <c r="KTG18" s="50"/>
      <c r="KTH18" s="50"/>
      <c r="KTI18" s="50"/>
      <c r="KTJ18" s="50"/>
      <c r="KTK18" s="50"/>
      <c r="KTL18" s="50"/>
      <c r="KTM18" s="50"/>
      <c r="KTN18" s="50"/>
      <c r="KTO18" s="50"/>
      <c r="KTP18" s="50"/>
      <c r="KTQ18" s="50"/>
      <c r="KTR18" s="50"/>
      <c r="KTS18" s="50"/>
      <c r="KTT18" s="50"/>
      <c r="KTU18" s="50"/>
      <c r="KTV18" s="50"/>
      <c r="KTW18" s="50"/>
      <c r="KTX18" s="50"/>
      <c r="KTY18" s="50"/>
      <c r="KTZ18" s="50"/>
      <c r="KUA18" s="50"/>
      <c r="KUB18" s="50"/>
      <c r="KUC18" s="50"/>
      <c r="KUD18" s="50"/>
      <c r="KUE18" s="50"/>
      <c r="KUF18" s="50"/>
      <c r="KUG18" s="50"/>
      <c r="KUH18" s="50"/>
      <c r="KUI18" s="50"/>
      <c r="KUJ18" s="50"/>
      <c r="KUK18" s="50"/>
      <c r="KUL18" s="50"/>
      <c r="KUM18" s="50"/>
      <c r="KUN18" s="50"/>
      <c r="KUO18" s="50"/>
      <c r="KUP18" s="50"/>
      <c r="KUQ18" s="50"/>
      <c r="KUR18" s="50"/>
      <c r="KUS18" s="50"/>
      <c r="KUT18" s="50"/>
      <c r="KUU18" s="50"/>
      <c r="KUV18" s="50"/>
      <c r="KUW18" s="50"/>
      <c r="KUX18" s="50"/>
      <c r="KUY18" s="50"/>
      <c r="KUZ18" s="50"/>
      <c r="KVA18" s="50"/>
      <c r="KVB18" s="50"/>
      <c r="KVC18" s="50"/>
      <c r="KVD18" s="50"/>
      <c r="KVE18" s="50"/>
      <c r="KVF18" s="50"/>
      <c r="KVG18" s="50"/>
      <c r="KVH18" s="50"/>
      <c r="KVI18" s="50"/>
      <c r="KVJ18" s="50"/>
      <c r="KVK18" s="50"/>
      <c r="KVL18" s="50"/>
      <c r="KVM18" s="50"/>
      <c r="KVN18" s="50"/>
      <c r="KVO18" s="50"/>
      <c r="KVP18" s="50"/>
      <c r="KVQ18" s="50"/>
      <c r="KVR18" s="50"/>
      <c r="KVS18" s="50"/>
      <c r="KVT18" s="50"/>
      <c r="KVU18" s="50"/>
      <c r="KVV18" s="50"/>
      <c r="KVW18" s="50"/>
      <c r="KVX18" s="50"/>
      <c r="KVY18" s="50"/>
      <c r="KVZ18" s="50"/>
      <c r="KWA18" s="50"/>
      <c r="KWB18" s="50"/>
      <c r="KWC18" s="50"/>
      <c r="KWD18" s="50"/>
      <c r="KWE18" s="50"/>
      <c r="KWF18" s="50"/>
      <c r="KWG18" s="50"/>
      <c r="KWH18" s="50"/>
      <c r="KWI18" s="50"/>
      <c r="KWJ18" s="50"/>
      <c r="KWK18" s="50"/>
      <c r="KWL18" s="50"/>
      <c r="KWM18" s="50"/>
      <c r="KWN18" s="50"/>
      <c r="KWO18" s="50"/>
      <c r="KWP18" s="50"/>
      <c r="KWQ18" s="50"/>
      <c r="KWR18" s="50"/>
      <c r="KWS18" s="50"/>
      <c r="KWT18" s="50"/>
      <c r="KWU18" s="50"/>
      <c r="KWV18" s="50"/>
      <c r="KWW18" s="50"/>
      <c r="KWX18" s="50"/>
      <c r="KWY18" s="50"/>
      <c r="KWZ18" s="50"/>
      <c r="KXA18" s="50"/>
      <c r="KXB18" s="50"/>
      <c r="KXC18" s="50"/>
      <c r="KXD18" s="50"/>
      <c r="KXE18" s="50"/>
      <c r="KXF18" s="50"/>
      <c r="KXG18" s="50"/>
      <c r="KXH18" s="50"/>
      <c r="KXI18" s="50"/>
      <c r="KXJ18" s="50"/>
      <c r="KXK18" s="50"/>
      <c r="KXL18" s="50"/>
      <c r="KXM18" s="50"/>
      <c r="KXN18" s="50"/>
      <c r="KXO18" s="50"/>
      <c r="KXP18" s="50"/>
      <c r="KXQ18" s="50"/>
      <c r="KXR18" s="50"/>
      <c r="KXS18" s="50"/>
      <c r="KXT18" s="50"/>
      <c r="KXU18" s="50"/>
      <c r="KXV18" s="50"/>
      <c r="KXW18" s="50"/>
      <c r="KXX18" s="50"/>
      <c r="KXY18" s="50"/>
      <c r="KXZ18" s="50"/>
      <c r="KYA18" s="50"/>
      <c r="KYB18" s="50"/>
      <c r="KYC18" s="50"/>
      <c r="KYD18" s="50"/>
      <c r="KYE18" s="50"/>
      <c r="KYF18" s="50"/>
      <c r="KYG18" s="50"/>
      <c r="KYH18" s="50"/>
      <c r="KYI18" s="50"/>
      <c r="KYJ18" s="50"/>
      <c r="KYK18" s="50"/>
      <c r="KYL18" s="50"/>
      <c r="KYM18" s="50"/>
      <c r="KYN18" s="50"/>
      <c r="KYO18" s="50"/>
      <c r="KYP18" s="50"/>
      <c r="KYQ18" s="50"/>
      <c r="KYR18" s="50"/>
      <c r="KYS18" s="50"/>
      <c r="KYT18" s="50"/>
      <c r="KYU18" s="50"/>
      <c r="KYV18" s="50"/>
      <c r="KYW18" s="50"/>
      <c r="KYX18" s="50"/>
      <c r="KYY18" s="50"/>
      <c r="KYZ18" s="50"/>
      <c r="KZA18" s="50"/>
      <c r="KZB18" s="50"/>
      <c r="KZC18" s="50"/>
      <c r="KZD18" s="50"/>
      <c r="KZE18" s="50"/>
      <c r="KZF18" s="50"/>
      <c r="KZG18" s="50"/>
      <c r="KZH18" s="50"/>
      <c r="KZI18" s="50"/>
      <c r="KZJ18" s="50"/>
      <c r="KZK18" s="50"/>
      <c r="KZL18" s="50"/>
      <c r="KZM18" s="50"/>
      <c r="KZN18" s="50"/>
      <c r="KZO18" s="50"/>
      <c r="KZP18" s="50"/>
      <c r="KZQ18" s="50"/>
      <c r="KZR18" s="50"/>
      <c r="KZS18" s="50"/>
      <c r="KZT18" s="50"/>
      <c r="KZU18" s="50"/>
      <c r="KZV18" s="50"/>
      <c r="KZW18" s="50"/>
      <c r="KZX18" s="50"/>
      <c r="KZY18" s="50"/>
      <c r="KZZ18" s="50"/>
      <c r="LAA18" s="50"/>
      <c r="LAB18" s="50"/>
      <c r="LAC18" s="50"/>
      <c r="LAD18" s="50"/>
      <c r="LAE18" s="50"/>
      <c r="LAF18" s="50"/>
      <c r="LAG18" s="50"/>
      <c r="LAH18" s="50"/>
      <c r="LAI18" s="50"/>
      <c r="LAJ18" s="50"/>
      <c r="LAK18" s="50"/>
      <c r="LAL18" s="50"/>
      <c r="LAM18" s="50"/>
      <c r="LAN18" s="50"/>
      <c r="LAO18" s="50"/>
      <c r="LAP18" s="50"/>
      <c r="LAQ18" s="50"/>
      <c r="LAR18" s="50"/>
      <c r="LAS18" s="50"/>
      <c r="LAT18" s="50"/>
      <c r="LAU18" s="50"/>
      <c r="LAV18" s="50"/>
      <c r="LAW18" s="50"/>
      <c r="LAX18" s="50"/>
      <c r="LAY18" s="50"/>
      <c r="LAZ18" s="50"/>
      <c r="LBA18" s="50"/>
      <c r="LBB18" s="50"/>
      <c r="LBC18" s="50"/>
      <c r="LBD18" s="50"/>
      <c r="LBE18" s="50"/>
      <c r="LBF18" s="50"/>
      <c r="LBG18" s="50"/>
      <c r="LBH18" s="50"/>
      <c r="LBI18" s="50"/>
      <c r="LBJ18" s="50"/>
      <c r="LBK18" s="50"/>
      <c r="LBL18" s="50"/>
      <c r="LBM18" s="50"/>
      <c r="LBN18" s="50"/>
      <c r="LBO18" s="50"/>
      <c r="LBP18" s="50"/>
      <c r="LBQ18" s="50"/>
      <c r="LBR18" s="50"/>
      <c r="LBS18" s="50"/>
      <c r="LBT18" s="50"/>
      <c r="LBU18" s="50"/>
      <c r="LBV18" s="50"/>
      <c r="LBW18" s="50"/>
      <c r="LBX18" s="50"/>
      <c r="LBY18" s="50"/>
      <c r="LBZ18" s="50"/>
      <c r="LCA18" s="50"/>
      <c r="LCB18" s="50"/>
      <c r="LCC18" s="50"/>
      <c r="LCD18" s="50"/>
      <c r="LCE18" s="50"/>
      <c r="LCF18" s="50"/>
      <c r="LCG18" s="50"/>
      <c r="LCH18" s="50"/>
      <c r="LCI18" s="50"/>
      <c r="LCJ18" s="50"/>
      <c r="LCK18" s="50"/>
      <c r="LCL18" s="50"/>
      <c r="LCM18" s="50"/>
      <c r="LCN18" s="50"/>
      <c r="LCO18" s="50"/>
      <c r="LCP18" s="50"/>
      <c r="LCQ18" s="50"/>
      <c r="LCR18" s="50"/>
      <c r="LCS18" s="50"/>
      <c r="LCT18" s="50"/>
      <c r="LCU18" s="50"/>
      <c r="LCV18" s="50"/>
      <c r="LCW18" s="50"/>
      <c r="LCX18" s="50"/>
      <c r="LCY18" s="50"/>
      <c r="LCZ18" s="50"/>
      <c r="LDA18" s="50"/>
      <c r="LDB18" s="50"/>
      <c r="LDC18" s="50"/>
      <c r="LDD18" s="50"/>
      <c r="LDE18" s="50"/>
      <c r="LDF18" s="50"/>
      <c r="LDG18" s="50"/>
      <c r="LDH18" s="50"/>
      <c r="LDI18" s="50"/>
      <c r="LDJ18" s="50"/>
      <c r="LDK18" s="50"/>
      <c r="LDL18" s="50"/>
      <c r="LDM18" s="50"/>
      <c r="LDN18" s="50"/>
      <c r="LDO18" s="50"/>
      <c r="LDP18" s="50"/>
      <c r="LDQ18" s="50"/>
      <c r="LDR18" s="50"/>
      <c r="LDS18" s="50"/>
      <c r="LDT18" s="50"/>
      <c r="LDU18" s="50"/>
      <c r="LDV18" s="50"/>
      <c r="LDW18" s="50"/>
      <c r="LDX18" s="50"/>
      <c r="LDY18" s="50"/>
      <c r="LDZ18" s="50"/>
      <c r="LEA18" s="50"/>
      <c r="LEB18" s="50"/>
      <c r="LEC18" s="50"/>
      <c r="LED18" s="50"/>
      <c r="LEE18" s="50"/>
      <c r="LEF18" s="50"/>
      <c r="LEG18" s="50"/>
      <c r="LEH18" s="50"/>
      <c r="LEI18" s="50"/>
      <c r="LEJ18" s="50"/>
      <c r="LEK18" s="50"/>
      <c r="LEL18" s="50"/>
      <c r="LEM18" s="50"/>
      <c r="LEN18" s="50"/>
      <c r="LEO18" s="50"/>
      <c r="LEP18" s="50"/>
      <c r="LEQ18" s="50"/>
      <c r="LER18" s="50"/>
      <c r="LES18" s="50"/>
      <c r="LET18" s="50"/>
      <c r="LEU18" s="50"/>
      <c r="LEV18" s="50"/>
      <c r="LEW18" s="50"/>
      <c r="LEX18" s="50"/>
      <c r="LEY18" s="50"/>
      <c r="LEZ18" s="50"/>
      <c r="LFA18" s="50"/>
      <c r="LFB18" s="50"/>
      <c r="LFC18" s="50"/>
      <c r="LFD18" s="50"/>
      <c r="LFE18" s="50"/>
      <c r="LFF18" s="50"/>
      <c r="LFG18" s="50"/>
      <c r="LFH18" s="50"/>
      <c r="LFI18" s="50"/>
      <c r="LFJ18" s="50"/>
      <c r="LFK18" s="50"/>
      <c r="LFL18" s="50"/>
      <c r="LFM18" s="50"/>
      <c r="LFN18" s="50"/>
      <c r="LFO18" s="50"/>
      <c r="LFP18" s="50"/>
      <c r="LFQ18" s="50"/>
      <c r="LFR18" s="50"/>
      <c r="LFS18" s="50"/>
      <c r="LFT18" s="50"/>
      <c r="LFU18" s="50"/>
      <c r="LFV18" s="50"/>
      <c r="LFW18" s="50"/>
      <c r="LFX18" s="50"/>
      <c r="LFY18" s="50"/>
      <c r="LFZ18" s="50"/>
      <c r="LGA18" s="50"/>
      <c r="LGB18" s="50"/>
      <c r="LGC18" s="50"/>
      <c r="LGD18" s="50"/>
      <c r="LGE18" s="50"/>
      <c r="LGF18" s="50"/>
      <c r="LGG18" s="50"/>
      <c r="LGH18" s="50"/>
      <c r="LGI18" s="50"/>
      <c r="LGJ18" s="50"/>
      <c r="LGK18" s="50"/>
      <c r="LGL18" s="50"/>
      <c r="LGM18" s="50"/>
      <c r="LGN18" s="50"/>
      <c r="LGO18" s="50"/>
      <c r="LGP18" s="50"/>
      <c r="LGQ18" s="50"/>
      <c r="LGR18" s="50"/>
      <c r="LGS18" s="50"/>
      <c r="LGT18" s="50"/>
      <c r="LGU18" s="50"/>
      <c r="LGV18" s="50"/>
      <c r="LGW18" s="50"/>
      <c r="LGX18" s="50"/>
      <c r="LGY18" s="50"/>
      <c r="LGZ18" s="50"/>
      <c r="LHA18" s="50"/>
      <c r="LHB18" s="50"/>
      <c r="LHC18" s="50"/>
      <c r="LHD18" s="50"/>
      <c r="LHE18" s="50"/>
      <c r="LHF18" s="50"/>
      <c r="LHG18" s="50"/>
      <c r="LHH18" s="50"/>
      <c r="LHI18" s="50"/>
      <c r="LHJ18" s="50"/>
      <c r="LHK18" s="50"/>
      <c r="LHL18" s="50"/>
      <c r="LHM18" s="50"/>
      <c r="LHN18" s="50"/>
      <c r="LHO18" s="50"/>
      <c r="LHP18" s="50"/>
      <c r="LHQ18" s="50"/>
      <c r="LHR18" s="50"/>
      <c r="LHS18" s="50"/>
      <c r="LHT18" s="50"/>
      <c r="LHU18" s="50"/>
      <c r="LHV18" s="50"/>
      <c r="LHW18" s="50"/>
      <c r="LHX18" s="50"/>
      <c r="LHY18" s="50"/>
      <c r="LHZ18" s="50"/>
      <c r="LIA18" s="50"/>
      <c r="LIB18" s="50"/>
      <c r="LIC18" s="50"/>
      <c r="LID18" s="50"/>
      <c r="LIE18" s="50"/>
      <c r="LIF18" s="50"/>
      <c r="LIG18" s="50"/>
      <c r="LIH18" s="50"/>
      <c r="LII18" s="50"/>
      <c r="LIJ18" s="50"/>
      <c r="LIK18" s="50"/>
      <c r="LIL18" s="50"/>
      <c r="LIM18" s="50"/>
      <c r="LIN18" s="50"/>
      <c r="LIO18" s="50"/>
      <c r="LIP18" s="50"/>
      <c r="LIQ18" s="50"/>
      <c r="LIR18" s="50"/>
      <c r="LIS18" s="50"/>
      <c r="LIT18" s="50"/>
      <c r="LIU18" s="50"/>
      <c r="LIV18" s="50"/>
      <c r="LIW18" s="50"/>
      <c r="LIX18" s="50"/>
      <c r="LIY18" s="50"/>
      <c r="LIZ18" s="50"/>
      <c r="LJA18" s="50"/>
      <c r="LJB18" s="50"/>
      <c r="LJC18" s="50"/>
      <c r="LJD18" s="50"/>
      <c r="LJE18" s="50"/>
      <c r="LJF18" s="50"/>
      <c r="LJG18" s="50"/>
      <c r="LJH18" s="50"/>
      <c r="LJI18" s="50"/>
      <c r="LJJ18" s="50"/>
      <c r="LJK18" s="50"/>
      <c r="LJL18" s="50"/>
      <c r="LJM18" s="50"/>
      <c r="LJN18" s="50"/>
      <c r="LJO18" s="50"/>
      <c r="LJP18" s="50"/>
      <c r="LJQ18" s="50"/>
      <c r="LJR18" s="50"/>
      <c r="LJS18" s="50"/>
      <c r="LJT18" s="50"/>
      <c r="LJU18" s="50"/>
      <c r="LJV18" s="50"/>
      <c r="LJW18" s="50"/>
      <c r="LJX18" s="50"/>
      <c r="LJY18" s="50"/>
      <c r="LJZ18" s="50"/>
      <c r="LKA18" s="50"/>
      <c r="LKB18" s="50"/>
      <c r="LKC18" s="50"/>
      <c r="LKD18" s="50"/>
      <c r="LKE18" s="50"/>
      <c r="LKF18" s="50"/>
      <c r="LKG18" s="50"/>
      <c r="LKH18" s="50"/>
      <c r="LKI18" s="50"/>
      <c r="LKJ18" s="50"/>
      <c r="LKK18" s="50"/>
      <c r="LKL18" s="50"/>
      <c r="LKM18" s="50"/>
      <c r="LKN18" s="50"/>
      <c r="LKO18" s="50"/>
      <c r="LKP18" s="50"/>
      <c r="LKQ18" s="50"/>
      <c r="LKR18" s="50"/>
      <c r="LKS18" s="50"/>
      <c r="LKT18" s="50"/>
      <c r="LKU18" s="50"/>
      <c r="LKV18" s="50"/>
      <c r="LKW18" s="50"/>
      <c r="LKX18" s="50"/>
      <c r="LKY18" s="50"/>
      <c r="LKZ18" s="50"/>
      <c r="LLA18" s="50"/>
      <c r="LLB18" s="50"/>
      <c r="LLC18" s="50"/>
      <c r="LLD18" s="50"/>
      <c r="LLE18" s="50"/>
      <c r="LLF18" s="50"/>
      <c r="LLG18" s="50"/>
      <c r="LLH18" s="50"/>
      <c r="LLI18" s="50"/>
      <c r="LLJ18" s="50"/>
      <c r="LLK18" s="50"/>
      <c r="LLL18" s="50"/>
      <c r="LLM18" s="50"/>
      <c r="LLN18" s="50"/>
      <c r="LLO18" s="50"/>
      <c r="LLP18" s="50"/>
      <c r="LLQ18" s="50"/>
      <c r="LLR18" s="50"/>
      <c r="LLS18" s="50"/>
      <c r="LLT18" s="50"/>
      <c r="LLU18" s="50"/>
      <c r="LLV18" s="50"/>
      <c r="LLW18" s="50"/>
      <c r="LLX18" s="50"/>
      <c r="LLY18" s="50"/>
      <c r="LLZ18" s="50"/>
      <c r="LMA18" s="50"/>
      <c r="LMB18" s="50"/>
      <c r="LMC18" s="50"/>
      <c r="LMD18" s="50"/>
      <c r="LME18" s="50"/>
      <c r="LMF18" s="50"/>
      <c r="LMG18" s="50"/>
      <c r="LMH18" s="50"/>
      <c r="LMI18" s="50"/>
      <c r="LMJ18" s="50"/>
      <c r="LMK18" s="50"/>
      <c r="LML18" s="50"/>
      <c r="LMM18" s="50"/>
      <c r="LMN18" s="50"/>
      <c r="LMO18" s="50"/>
      <c r="LMP18" s="50"/>
      <c r="LMQ18" s="50"/>
      <c r="LMR18" s="50"/>
      <c r="LMS18" s="50"/>
      <c r="LMT18" s="50"/>
      <c r="LMU18" s="50"/>
      <c r="LMV18" s="50"/>
      <c r="LMW18" s="50"/>
      <c r="LMX18" s="50"/>
      <c r="LMY18" s="50"/>
      <c r="LMZ18" s="50"/>
      <c r="LNA18" s="50"/>
      <c r="LNB18" s="50"/>
      <c r="LNC18" s="50"/>
      <c r="LND18" s="50"/>
      <c r="LNE18" s="50"/>
      <c r="LNF18" s="50"/>
      <c r="LNG18" s="50"/>
      <c r="LNH18" s="50"/>
      <c r="LNI18" s="50"/>
      <c r="LNJ18" s="50"/>
      <c r="LNK18" s="50"/>
      <c r="LNL18" s="50"/>
      <c r="LNM18" s="50"/>
      <c r="LNN18" s="50"/>
      <c r="LNO18" s="50"/>
      <c r="LNP18" s="50"/>
      <c r="LNQ18" s="50"/>
      <c r="LNR18" s="50"/>
      <c r="LNS18" s="50"/>
      <c r="LNT18" s="50"/>
      <c r="LNU18" s="50"/>
      <c r="LNV18" s="50"/>
      <c r="LNW18" s="50"/>
      <c r="LNX18" s="50"/>
      <c r="LNY18" s="50"/>
      <c r="LNZ18" s="50"/>
      <c r="LOA18" s="50"/>
      <c r="LOB18" s="50"/>
      <c r="LOC18" s="50"/>
      <c r="LOD18" s="50"/>
      <c r="LOE18" s="50"/>
      <c r="LOF18" s="50"/>
      <c r="LOG18" s="50"/>
      <c r="LOH18" s="50"/>
      <c r="LOI18" s="50"/>
      <c r="LOJ18" s="50"/>
      <c r="LOK18" s="50"/>
      <c r="LOL18" s="50"/>
      <c r="LOM18" s="50"/>
      <c r="LON18" s="50"/>
      <c r="LOO18" s="50"/>
      <c r="LOP18" s="50"/>
      <c r="LOQ18" s="50"/>
      <c r="LOR18" s="50"/>
      <c r="LOS18" s="50"/>
      <c r="LOT18" s="50"/>
      <c r="LOU18" s="50"/>
      <c r="LOV18" s="50"/>
      <c r="LOW18" s="50"/>
      <c r="LOX18" s="50"/>
      <c r="LOY18" s="50"/>
      <c r="LOZ18" s="50"/>
      <c r="LPA18" s="50"/>
      <c r="LPB18" s="50"/>
      <c r="LPC18" s="50"/>
      <c r="LPD18" s="50"/>
      <c r="LPE18" s="50"/>
      <c r="LPF18" s="50"/>
      <c r="LPG18" s="50"/>
      <c r="LPH18" s="50"/>
      <c r="LPI18" s="50"/>
      <c r="LPJ18" s="50"/>
      <c r="LPK18" s="50"/>
      <c r="LPL18" s="50"/>
      <c r="LPM18" s="50"/>
      <c r="LPN18" s="50"/>
      <c r="LPO18" s="50"/>
      <c r="LPP18" s="50"/>
      <c r="LPQ18" s="50"/>
      <c r="LPR18" s="50"/>
      <c r="LPS18" s="50"/>
      <c r="LPT18" s="50"/>
      <c r="LPU18" s="50"/>
      <c r="LPV18" s="50"/>
      <c r="LPW18" s="50"/>
      <c r="LPX18" s="50"/>
      <c r="LPY18" s="50"/>
      <c r="LPZ18" s="50"/>
      <c r="LQA18" s="50"/>
      <c r="LQB18" s="50"/>
      <c r="LQC18" s="50"/>
      <c r="LQD18" s="50"/>
      <c r="LQE18" s="50"/>
      <c r="LQF18" s="50"/>
      <c r="LQG18" s="50"/>
      <c r="LQH18" s="50"/>
      <c r="LQI18" s="50"/>
      <c r="LQJ18" s="50"/>
      <c r="LQK18" s="50"/>
      <c r="LQL18" s="50"/>
      <c r="LQM18" s="50"/>
      <c r="LQN18" s="50"/>
      <c r="LQO18" s="50"/>
      <c r="LQP18" s="50"/>
      <c r="LQQ18" s="50"/>
      <c r="LQR18" s="50"/>
      <c r="LQS18" s="50"/>
      <c r="LQT18" s="50"/>
      <c r="LQU18" s="50"/>
      <c r="LQV18" s="50"/>
      <c r="LQW18" s="50"/>
      <c r="LQX18" s="50"/>
      <c r="LQY18" s="50"/>
      <c r="LQZ18" s="50"/>
      <c r="LRA18" s="50"/>
      <c r="LRB18" s="50"/>
      <c r="LRC18" s="50"/>
      <c r="LRD18" s="50"/>
      <c r="LRE18" s="50"/>
      <c r="LRF18" s="50"/>
      <c r="LRG18" s="50"/>
      <c r="LRH18" s="50"/>
      <c r="LRI18" s="50"/>
      <c r="LRJ18" s="50"/>
      <c r="LRK18" s="50"/>
      <c r="LRL18" s="50"/>
      <c r="LRM18" s="50"/>
      <c r="LRN18" s="50"/>
      <c r="LRO18" s="50"/>
      <c r="LRP18" s="50"/>
      <c r="LRQ18" s="50"/>
      <c r="LRR18" s="50"/>
      <c r="LRS18" s="50"/>
      <c r="LRT18" s="50"/>
      <c r="LRU18" s="50"/>
      <c r="LRV18" s="50"/>
      <c r="LRW18" s="50"/>
      <c r="LRX18" s="50"/>
      <c r="LRY18" s="50"/>
      <c r="LRZ18" s="50"/>
      <c r="LSA18" s="50"/>
      <c r="LSB18" s="50"/>
      <c r="LSC18" s="50"/>
      <c r="LSD18" s="50"/>
      <c r="LSE18" s="50"/>
      <c r="LSF18" s="50"/>
      <c r="LSG18" s="50"/>
      <c r="LSH18" s="50"/>
      <c r="LSI18" s="50"/>
      <c r="LSJ18" s="50"/>
      <c r="LSK18" s="50"/>
      <c r="LSL18" s="50"/>
      <c r="LSM18" s="50"/>
      <c r="LSN18" s="50"/>
      <c r="LSO18" s="50"/>
      <c r="LSP18" s="50"/>
      <c r="LSQ18" s="50"/>
      <c r="LSR18" s="50"/>
      <c r="LSS18" s="50"/>
      <c r="LST18" s="50"/>
      <c r="LSU18" s="50"/>
      <c r="LSV18" s="50"/>
      <c r="LSW18" s="50"/>
      <c r="LSX18" s="50"/>
      <c r="LSY18" s="50"/>
      <c r="LSZ18" s="50"/>
      <c r="LTA18" s="50"/>
      <c r="LTB18" s="50"/>
      <c r="LTC18" s="50"/>
      <c r="LTD18" s="50"/>
      <c r="LTE18" s="50"/>
      <c r="LTF18" s="50"/>
      <c r="LTG18" s="50"/>
      <c r="LTH18" s="50"/>
      <c r="LTI18" s="50"/>
      <c r="LTJ18" s="50"/>
      <c r="LTK18" s="50"/>
      <c r="LTL18" s="50"/>
      <c r="LTM18" s="50"/>
      <c r="LTN18" s="50"/>
      <c r="LTO18" s="50"/>
      <c r="LTP18" s="50"/>
      <c r="LTQ18" s="50"/>
      <c r="LTR18" s="50"/>
      <c r="LTS18" s="50"/>
      <c r="LTT18" s="50"/>
      <c r="LTU18" s="50"/>
      <c r="LTV18" s="50"/>
      <c r="LTW18" s="50"/>
      <c r="LTX18" s="50"/>
      <c r="LTY18" s="50"/>
      <c r="LTZ18" s="50"/>
      <c r="LUA18" s="50"/>
      <c r="LUB18" s="50"/>
      <c r="LUC18" s="50"/>
      <c r="LUD18" s="50"/>
      <c r="LUE18" s="50"/>
      <c r="LUF18" s="50"/>
      <c r="LUG18" s="50"/>
      <c r="LUH18" s="50"/>
      <c r="LUI18" s="50"/>
      <c r="LUJ18" s="50"/>
      <c r="LUK18" s="50"/>
      <c r="LUL18" s="50"/>
      <c r="LUM18" s="50"/>
      <c r="LUN18" s="50"/>
      <c r="LUO18" s="50"/>
      <c r="LUP18" s="50"/>
      <c r="LUQ18" s="50"/>
      <c r="LUR18" s="50"/>
      <c r="LUS18" s="50"/>
      <c r="LUT18" s="50"/>
      <c r="LUU18" s="50"/>
      <c r="LUV18" s="50"/>
      <c r="LUW18" s="50"/>
      <c r="LUX18" s="50"/>
      <c r="LUY18" s="50"/>
      <c r="LUZ18" s="50"/>
      <c r="LVA18" s="50"/>
      <c r="LVB18" s="50"/>
      <c r="LVC18" s="50"/>
      <c r="LVD18" s="50"/>
      <c r="LVE18" s="50"/>
      <c r="LVF18" s="50"/>
      <c r="LVG18" s="50"/>
      <c r="LVH18" s="50"/>
      <c r="LVI18" s="50"/>
      <c r="LVJ18" s="50"/>
      <c r="LVK18" s="50"/>
      <c r="LVL18" s="50"/>
      <c r="LVM18" s="50"/>
      <c r="LVN18" s="50"/>
      <c r="LVO18" s="50"/>
      <c r="LVP18" s="50"/>
      <c r="LVQ18" s="50"/>
      <c r="LVR18" s="50"/>
      <c r="LVS18" s="50"/>
      <c r="LVT18" s="50"/>
      <c r="LVU18" s="50"/>
      <c r="LVV18" s="50"/>
      <c r="LVW18" s="50"/>
      <c r="LVX18" s="50"/>
      <c r="LVY18" s="50"/>
      <c r="LVZ18" s="50"/>
      <c r="LWA18" s="50"/>
      <c r="LWB18" s="50"/>
      <c r="LWC18" s="50"/>
      <c r="LWD18" s="50"/>
      <c r="LWE18" s="50"/>
      <c r="LWF18" s="50"/>
      <c r="LWG18" s="50"/>
      <c r="LWH18" s="50"/>
      <c r="LWI18" s="50"/>
      <c r="LWJ18" s="50"/>
      <c r="LWK18" s="50"/>
      <c r="LWL18" s="50"/>
      <c r="LWM18" s="50"/>
      <c r="LWN18" s="50"/>
      <c r="LWO18" s="50"/>
      <c r="LWP18" s="50"/>
      <c r="LWQ18" s="50"/>
      <c r="LWR18" s="50"/>
      <c r="LWS18" s="50"/>
      <c r="LWT18" s="50"/>
      <c r="LWU18" s="50"/>
      <c r="LWV18" s="50"/>
      <c r="LWW18" s="50"/>
      <c r="LWX18" s="50"/>
      <c r="LWY18" s="50"/>
      <c r="LWZ18" s="50"/>
      <c r="LXA18" s="50"/>
      <c r="LXB18" s="50"/>
      <c r="LXC18" s="50"/>
      <c r="LXD18" s="50"/>
      <c r="LXE18" s="50"/>
      <c r="LXF18" s="50"/>
      <c r="LXG18" s="50"/>
      <c r="LXH18" s="50"/>
      <c r="LXI18" s="50"/>
      <c r="LXJ18" s="50"/>
      <c r="LXK18" s="50"/>
      <c r="LXL18" s="50"/>
      <c r="LXM18" s="50"/>
      <c r="LXN18" s="50"/>
      <c r="LXO18" s="50"/>
      <c r="LXP18" s="50"/>
      <c r="LXQ18" s="50"/>
      <c r="LXR18" s="50"/>
      <c r="LXS18" s="50"/>
      <c r="LXT18" s="50"/>
      <c r="LXU18" s="50"/>
      <c r="LXV18" s="50"/>
      <c r="LXW18" s="50"/>
      <c r="LXX18" s="50"/>
      <c r="LXY18" s="50"/>
      <c r="LXZ18" s="50"/>
      <c r="LYA18" s="50"/>
      <c r="LYB18" s="50"/>
      <c r="LYC18" s="50"/>
      <c r="LYD18" s="50"/>
      <c r="LYE18" s="50"/>
      <c r="LYF18" s="50"/>
      <c r="LYG18" s="50"/>
      <c r="LYH18" s="50"/>
      <c r="LYI18" s="50"/>
      <c r="LYJ18" s="50"/>
      <c r="LYK18" s="50"/>
      <c r="LYL18" s="50"/>
      <c r="LYM18" s="50"/>
      <c r="LYN18" s="50"/>
      <c r="LYO18" s="50"/>
      <c r="LYP18" s="50"/>
      <c r="LYQ18" s="50"/>
      <c r="LYR18" s="50"/>
      <c r="LYS18" s="50"/>
      <c r="LYT18" s="50"/>
      <c r="LYU18" s="50"/>
      <c r="LYV18" s="50"/>
      <c r="LYW18" s="50"/>
      <c r="LYX18" s="50"/>
      <c r="LYY18" s="50"/>
      <c r="LYZ18" s="50"/>
      <c r="LZA18" s="50"/>
      <c r="LZB18" s="50"/>
      <c r="LZC18" s="50"/>
      <c r="LZD18" s="50"/>
      <c r="LZE18" s="50"/>
      <c r="LZF18" s="50"/>
      <c r="LZG18" s="50"/>
      <c r="LZH18" s="50"/>
      <c r="LZI18" s="50"/>
      <c r="LZJ18" s="50"/>
      <c r="LZK18" s="50"/>
      <c r="LZL18" s="50"/>
      <c r="LZM18" s="50"/>
      <c r="LZN18" s="50"/>
      <c r="LZO18" s="50"/>
      <c r="LZP18" s="50"/>
      <c r="LZQ18" s="50"/>
      <c r="LZR18" s="50"/>
      <c r="LZS18" s="50"/>
      <c r="LZT18" s="50"/>
      <c r="LZU18" s="50"/>
      <c r="LZV18" s="50"/>
      <c r="LZW18" s="50"/>
      <c r="LZX18" s="50"/>
      <c r="LZY18" s="50"/>
      <c r="LZZ18" s="50"/>
      <c r="MAA18" s="50"/>
      <c r="MAB18" s="50"/>
      <c r="MAC18" s="50"/>
      <c r="MAD18" s="50"/>
      <c r="MAE18" s="50"/>
      <c r="MAF18" s="50"/>
      <c r="MAG18" s="50"/>
      <c r="MAH18" s="50"/>
      <c r="MAI18" s="50"/>
      <c r="MAJ18" s="50"/>
      <c r="MAK18" s="50"/>
      <c r="MAL18" s="50"/>
      <c r="MAM18" s="50"/>
      <c r="MAN18" s="50"/>
      <c r="MAO18" s="50"/>
      <c r="MAP18" s="50"/>
      <c r="MAQ18" s="50"/>
      <c r="MAR18" s="50"/>
      <c r="MAS18" s="50"/>
      <c r="MAT18" s="50"/>
      <c r="MAU18" s="50"/>
      <c r="MAV18" s="50"/>
      <c r="MAW18" s="50"/>
      <c r="MAX18" s="50"/>
      <c r="MAY18" s="50"/>
      <c r="MAZ18" s="50"/>
      <c r="MBA18" s="50"/>
      <c r="MBB18" s="50"/>
      <c r="MBC18" s="50"/>
      <c r="MBD18" s="50"/>
      <c r="MBE18" s="50"/>
      <c r="MBF18" s="50"/>
      <c r="MBG18" s="50"/>
      <c r="MBH18" s="50"/>
      <c r="MBI18" s="50"/>
      <c r="MBJ18" s="50"/>
      <c r="MBK18" s="50"/>
      <c r="MBL18" s="50"/>
      <c r="MBM18" s="50"/>
      <c r="MBN18" s="50"/>
      <c r="MBO18" s="50"/>
      <c r="MBP18" s="50"/>
      <c r="MBQ18" s="50"/>
      <c r="MBR18" s="50"/>
      <c r="MBS18" s="50"/>
      <c r="MBT18" s="50"/>
      <c r="MBU18" s="50"/>
      <c r="MBV18" s="50"/>
      <c r="MBW18" s="50"/>
      <c r="MBX18" s="50"/>
      <c r="MBY18" s="50"/>
      <c r="MBZ18" s="50"/>
      <c r="MCA18" s="50"/>
      <c r="MCB18" s="50"/>
      <c r="MCC18" s="50"/>
      <c r="MCD18" s="50"/>
      <c r="MCE18" s="50"/>
      <c r="MCF18" s="50"/>
      <c r="MCG18" s="50"/>
      <c r="MCH18" s="50"/>
      <c r="MCI18" s="50"/>
      <c r="MCJ18" s="50"/>
      <c r="MCK18" s="50"/>
      <c r="MCL18" s="50"/>
      <c r="MCM18" s="50"/>
      <c r="MCN18" s="50"/>
      <c r="MCO18" s="50"/>
      <c r="MCP18" s="50"/>
      <c r="MCQ18" s="50"/>
      <c r="MCR18" s="50"/>
      <c r="MCS18" s="50"/>
      <c r="MCT18" s="50"/>
      <c r="MCU18" s="50"/>
      <c r="MCV18" s="50"/>
      <c r="MCW18" s="50"/>
      <c r="MCX18" s="50"/>
      <c r="MCY18" s="50"/>
      <c r="MCZ18" s="50"/>
      <c r="MDA18" s="50"/>
      <c r="MDB18" s="50"/>
      <c r="MDC18" s="50"/>
      <c r="MDD18" s="50"/>
      <c r="MDE18" s="50"/>
      <c r="MDF18" s="50"/>
      <c r="MDG18" s="50"/>
      <c r="MDH18" s="50"/>
      <c r="MDI18" s="50"/>
      <c r="MDJ18" s="50"/>
      <c r="MDK18" s="50"/>
      <c r="MDL18" s="50"/>
      <c r="MDM18" s="50"/>
      <c r="MDN18" s="50"/>
      <c r="MDO18" s="50"/>
      <c r="MDP18" s="50"/>
      <c r="MDQ18" s="50"/>
      <c r="MDR18" s="50"/>
      <c r="MDS18" s="50"/>
      <c r="MDT18" s="50"/>
      <c r="MDU18" s="50"/>
      <c r="MDV18" s="50"/>
      <c r="MDW18" s="50"/>
      <c r="MDX18" s="50"/>
      <c r="MDY18" s="50"/>
      <c r="MDZ18" s="50"/>
      <c r="MEA18" s="50"/>
      <c r="MEB18" s="50"/>
      <c r="MEC18" s="50"/>
      <c r="MED18" s="50"/>
      <c r="MEE18" s="50"/>
      <c r="MEF18" s="50"/>
      <c r="MEG18" s="50"/>
      <c r="MEH18" s="50"/>
      <c r="MEI18" s="50"/>
      <c r="MEJ18" s="50"/>
      <c r="MEK18" s="50"/>
      <c r="MEL18" s="50"/>
      <c r="MEM18" s="50"/>
      <c r="MEN18" s="50"/>
      <c r="MEO18" s="50"/>
      <c r="MEP18" s="50"/>
      <c r="MEQ18" s="50"/>
      <c r="MER18" s="50"/>
      <c r="MES18" s="50"/>
      <c r="MET18" s="50"/>
      <c r="MEU18" s="50"/>
      <c r="MEV18" s="50"/>
      <c r="MEW18" s="50"/>
      <c r="MEX18" s="50"/>
      <c r="MEY18" s="50"/>
      <c r="MEZ18" s="50"/>
      <c r="MFA18" s="50"/>
      <c r="MFB18" s="50"/>
      <c r="MFC18" s="50"/>
      <c r="MFD18" s="50"/>
      <c r="MFE18" s="50"/>
      <c r="MFF18" s="50"/>
      <c r="MFG18" s="50"/>
      <c r="MFH18" s="50"/>
      <c r="MFI18" s="50"/>
      <c r="MFJ18" s="50"/>
      <c r="MFK18" s="50"/>
      <c r="MFL18" s="50"/>
      <c r="MFM18" s="50"/>
      <c r="MFN18" s="50"/>
      <c r="MFO18" s="50"/>
      <c r="MFP18" s="50"/>
      <c r="MFQ18" s="50"/>
      <c r="MFR18" s="50"/>
      <c r="MFS18" s="50"/>
      <c r="MFT18" s="50"/>
      <c r="MFU18" s="50"/>
      <c r="MFV18" s="50"/>
      <c r="MFW18" s="50"/>
      <c r="MFX18" s="50"/>
      <c r="MFY18" s="50"/>
      <c r="MFZ18" s="50"/>
      <c r="MGA18" s="50"/>
      <c r="MGB18" s="50"/>
      <c r="MGC18" s="50"/>
      <c r="MGD18" s="50"/>
      <c r="MGE18" s="50"/>
      <c r="MGF18" s="50"/>
      <c r="MGG18" s="50"/>
      <c r="MGH18" s="50"/>
      <c r="MGI18" s="50"/>
      <c r="MGJ18" s="50"/>
      <c r="MGK18" s="50"/>
      <c r="MGL18" s="50"/>
      <c r="MGM18" s="50"/>
      <c r="MGN18" s="50"/>
      <c r="MGO18" s="50"/>
      <c r="MGP18" s="50"/>
      <c r="MGQ18" s="50"/>
      <c r="MGR18" s="50"/>
      <c r="MGS18" s="50"/>
      <c r="MGT18" s="50"/>
      <c r="MGU18" s="50"/>
      <c r="MGV18" s="50"/>
      <c r="MGW18" s="50"/>
      <c r="MGX18" s="50"/>
      <c r="MGY18" s="50"/>
      <c r="MGZ18" s="50"/>
      <c r="MHA18" s="50"/>
      <c r="MHB18" s="50"/>
      <c r="MHC18" s="50"/>
      <c r="MHD18" s="50"/>
      <c r="MHE18" s="50"/>
      <c r="MHF18" s="50"/>
      <c r="MHG18" s="50"/>
      <c r="MHH18" s="50"/>
      <c r="MHI18" s="50"/>
      <c r="MHJ18" s="50"/>
      <c r="MHK18" s="50"/>
      <c r="MHL18" s="50"/>
      <c r="MHM18" s="50"/>
      <c r="MHN18" s="50"/>
      <c r="MHO18" s="50"/>
      <c r="MHP18" s="50"/>
      <c r="MHQ18" s="50"/>
      <c r="MHR18" s="50"/>
      <c r="MHS18" s="50"/>
      <c r="MHT18" s="50"/>
      <c r="MHU18" s="50"/>
      <c r="MHV18" s="50"/>
      <c r="MHW18" s="50"/>
      <c r="MHX18" s="50"/>
      <c r="MHY18" s="50"/>
      <c r="MHZ18" s="50"/>
      <c r="MIA18" s="50"/>
      <c r="MIB18" s="50"/>
      <c r="MIC18" s="50"/>
      <c r="MID18" s="50"/>
      <c r="MIE18" s="50"/>
      <c r="MIF18" s="50"/>
      <c r="MIG18" s="50"/>
      <c r="MIH18" s="50"/>
      <c r="MII18" s="50"/>
      <c r="MIJ18" s="50"/>
      <c r="MIK18" s="50"/>
      <c r="MIL18" s="50"/>
      <c r="MIM18" s="50"/>
      <c r="MIN18" s="50"/>
      <c r="MIO18" s="50"/>
      <c r="MIP18" s="50"/>
      <c r="MIQ18" s="50"/>
      <c r="MIR18" s="50"/>
      <c r="MIS18" s="50"/>
      <c r="MIT18" s="50"/>
      <c r="MIU18" s="50"/>
      <c r="MIV18" s="50"/>
      <c r="MIW18" s="50"/>
      <c r="MIX18" s="50"/>
      <c r="MIY18" s="50"/>
      <c r="MIZ18" s="50"/>
      <c r="MJA18" s="50"/>
      <c r="MJB18" s="50"/>
      <c r="MJC18" s="50"/>
      <c r="MJD18" s="50"/>
      <c r="MJE18" s="50"/>
      <c r="MJF18" s="50"/>
      <c r="MJG18" s="50"/>
      <c r="MJH18" s="50"/>
      <c r="MJI18" s="50"/>
      <c r="MJJ18" s="50"/>
      <c r="MJK18" s="50"/>
      <c r="MJL18" s="50"/>
      <c r="MJM18" s="50"/>
      <c r="MJN18" s="50"/>
      <c r="MJO18" s="50"/>
      <c r="MJP18" s="50"/>
      <c r="MJQ18" s="50"/>
      <c r="MJR18" s="50"/>
      <c r="MJS18" s="50"/>
      <c r="MJT18" s="50"/>
      <c r="MJU18" s="50"/>
      <c r="MJV18" s="50"/>
      <c r="MJW18" s="50"/>
      <c r="MJX18" s="50"/>
      <c r="MJY18" s="50"/>
      <c r="MJZ18" s="50"/>
      <c r="MKA18" s="50"/>
      <c r="MKB18" s="50"/>
      <c r="MKC18" s="50"/>
      <c r="MKD18" s="50"/>
      <c r="MKE18" s="50"/>
      <c r="MKF18" s="50"/>
      <c r="MKG18" s="50"/>
      <c r="MKH18" s="50"/>
      <c r="MKI18" s="50"/>
      <c r="MKJ18" s="50"/>
      <c r="MKK18" s="50"/>
      <c r="MKL18" s="50"/>
      <c r="MKM18" s="50"/>
      <c r="MKN18" s="50"/>
      <c r="MKO18" s="50"/>
      <c r="MKP18" s="50"/>
      <c r="MKQ18" s="50"/>
      <c r="MKR18" s="50"/>
      <c r="MKS18" s="50"/>
      <c r="MKT18" s="50"/>
      <c r="MKU18" s="50"/>
      <c r="MKV18" s="50"/>
      <c r="MKW18" s="50"/>
      <c r="MKX18" s="50"/>
      <c r="MKY18" s="50"/>
      <c r="MKZ18" s="50"/>
      <c r="MLA18" s="50"/>
      <c r="MLB18" s="50"/>
      <c r="MLC18" s="50"/>
      <c r="MLD18" s="50"/>
      <c r="MLE18" s="50"/>
      <c r="MLF18" s="50"/>
      <c r="MLG18" s="50"/>
      <c r="MLH18" s="50"/>
      <c r="MLI18" s="50"/>
      <c r="MLJ18" s="50"/>
      <c r="MLK18" s="50"/>
      <c r="MLL18" s="50"/>
      <c r="MLM18" s="50"/>
      <c r="MLN18" s="50"/>
      <c r="MLO18" s="50"/>
      <c r="MLP18" s="50"/>
      <c r="MLQ18" s="50"/>
      <c r="MLR18" s="50"/>
      <c r="MLS18" s="50"/>
      <c r="MLT18" s="50"/>
      <c r="MLU18" s="50"/>
      <c r="MLV18" s="50"/>
      <c r="MLW18" s="50"/>
      <c r="MLX18" s="50"/>
      <c r="MLY18" s="50"/>
      <c r="MLZ18" s="50"/>
      <c r="MMA18" s="50"/>
      <c r="MMB18" s="50"/>
      <c r="MMC18" s="50"/>
      <c r="MMD18" s="50"/>
      <c r="MME18" s="50"/>
      <c r="MMF18" s="50"/>
      <c r="MMG18" s="50"/>
      <c r="MMH18" s="50"/>
      <c r="MMI18" s="50"/>
      <c r="MMJ18" s="50"/>
      <c r="MMK18" s="50"/>
      <c r="MML18" s="50"/>
      <c r="MMM18" s="50"/>
      <c r="MMN18" s="50"/>
      <c r="MMO18" s="50"/>
      <c r="MMP18" s="50"/>
      <c r="MMQ18" s="50"/>
      <c r="MMR18" s="50"/>
      <c r="MMS18" s="50"/>
      <c r="MMT18" s="50"/>
      <c r="MMU18" s="50"/>
      <c r="MMV18" s="50"/>
      <c r="MMW18" s="50"/>
      <c r="MMX18" s="50"/>
      <c r="MMY18" s="50"/>
      <c r="MMZ18" s="50"/>
      <c r="MNA18" s="50"/>
      <c r="MNB18" s="50"/>
      <c r="MNC18" s="50"/>
      <c r="MND18" s="50"/>
      <c r="MNE18" s="50"/>
      <c r="MNF18" s="50"/>
      <c r="MNG18" s="50"/>
      <c r="MNH18" s="50"/>
      <c r="MNI18" s="50"/>
      <c r="MNJ18" s="50"/>
      <c r="MNK18" s="50"/>
      <c r="MNL18" s="50"/>
      <c r="MNM18" s="50"/>
      <c r="MNN18" s="50"/>
      <c r="MNO18" s="50"/>
      <c r="MNP18" s="50"/>
      <c r="MNQ18" s="50"/>
      <c r="MNR18" s="50"/>
      <c r="MNS18" s="50"/>
      <c r="MNT18" s="50"/>
      <c r="MNU18" s="50"/>
      <c r="MNV18" s="50"/>
      <c r="MNW18" s="50"/>
      <c r="MNX18" s="50"/>
      <c r="MNY18" s="50"/>
      <c r="MNZ18" s="50"/>
      <c r="MOA18" s="50"/>
      <c r="MOB18" s="50"/>
      <c r="MOC18" s="50"/>
      <c r="MOD18" s="50"/>
      <c r="MOE18" s="50"/>
      <c r="MOF18" s="50"/>
      <c r="MOG18" s="50"/>
      <c r="MOH18" s="50"/>
      <c r="MOI18" s="50"/>
      <c r="MOJ18" s="50"/>
      <c r="MOK18" s="50"/>
      <c r="MOL18" s="50"/>
      <c r="MOM18" s="50"/>
      <c r="MON18" s="50"/>
      <c r="MOO18" s="50"/>
      <c r="MOP18" s="50"/>
      <c r="MOQ18" s="50"/>
      <c r="MOR18" s="50"/>
      <c r="MOS18" s="50"/>
      <c r="MOT18" s="50"/>
      <c r="MOU18" s="50"/>
      <c r="MOV18" s="50"/>
      <c r="MOW18" s="50"/>
      <c r="MOX18" s="50"/>
      <c r="MOY18" s="50"/>
      <c r="MOZ18" s="50"/>
      <c r="MPA18" s="50"/>
      <c r="MPB18" s="50"/>
      <c r="MPC18" s="50"/>
      <c r="MPD18" s="50"/>
      <c r="MPE18" s="50"/>
      <c r="MPF18" s="50"/>
      <c r="MPG18" s="50"/>
      <c r="MPH18" s="50"/>
      <c r="MPI18" s="50"/>
      <c r="MPJ18" s="50"/>
      <c r="MPK18" s="50"/>
      <c r="MPL18" s="50"/>
      <c r="MPM18" s="50"/>
      <c r="MPN18" s="50"/>
      <c r="MPO18" s="50"/>
      <c r="MPP18" s="50"/>
      <c r="MPQ18" s="50"/>
      <c r="MPR18" s="50"/>
      <c r="MPS18" s="50"/>
      <c r="MPT18" s="50"/>
      <c r="MPU18" s="50"/>
      <c r="MPV18" s="50"/>
      <c r="MPW18" s="50"/>
      <c r="MPX18" s="50"/>
      <c r="MPY18" s="50"/>
      <c r="MPZ18" s="50"/>
      <c r="MQA18" s="50"/>
      <c r="MQB18" s="50"/>
      <c r="MQC18" s="50"/>
      <c r="MQD18" s="50"/>
      <c r="MQE18" s="50"/>
      <c r="MQF18" s="50"/>
      <c r="MQG18" s="50"/>
      <c r="MQH18" s="50"/>
      <c r="MQI18" s="50"/>
      <c r="MQJ18" s="50"/>
      <c r="MQK18" s="50"/>
      <c r="MQL18" s="50"/>
      <c r="MQM18" s="50"/>
      <c r="MQN18" s="50"/>
      <c r="MQO18" s="50"/>
      <c r="MQP18" s="50"/>
      <c r="MQQ18" s="50"/>
      <c r="MQR18" s="50"/>
      <c r="MQS18" s="50"/>
      <c r="MQT18" s="50"/>
      <c r="MQU18" s="50"/>
      <c r="MQV18" s="50"/>
      <c r="MQW18" s="50"/>
      <c r="MQX18" s="50"/>
      <c r="MQY18" s="50"/>
      <c r="MQZ18" s="50"/>
      <c r="MRA18" s="50"/>
      <c r="MRB18" s="50"/>
      <c r="MRC18" s="50"/>
      <c r="MRD18" s="50"/>
      <c r="MRE18" s="50"/>
      <c r="MRF18" s="50"/>
      <c r="MRG18" s="50"/>
      <c r="MRH18" s="50"/>
      <c r="MRI18" s="50"/>
      <c r="MRJ18" s="50"/>
      <c r="MRK18" s="50"/>
      <c r="MRL18" s="50"/>
      <c r="MRM18" s="50"/>
      <c r="MRN18" s="50"/>
      <c r="MRO18" s="50"/>
      <c r="MRP18" s="50"/>
      <c r="MRQ18" s="50"/>
      <c r="MRR18" s="50"/>
      <c r="MRS18" s="50"/>
      <c r="MRT18" s="50"/>
      <c r="MRU18" s="50"/>
      <c r="MRV18" s="50"/>
      <c r="MRW18" s="50"/>
      <c r="MRX18" s="50"/>
      <c r="MRY18" s="50"/>
      <c r="MRZ18" s="50"/>
      <c r="MSA18" s="50"/>
      <c r="MSB18" s="50"/>
      <c r="MSC18" s="50"/>
      <c r="MSD18" s="50"/>
      <c r="MSE18" s="50"/>
      <c r="MSF18" s="50"/>
      <c r="MSG18" s="50"/>
      <c r="MSH18" s="50"/>
      <c r="MSI18" s="50"/>
      <c r="MSJ18" s="50"/>
      <c r="MSK18" s="50"/>
      <c r="MSL18" s="50"/>
      <c r="MSM18" s="50"/>
      <c r="MSN18" s="50"/>
      <c r="MSO18" s="50"/>
      <c r="MSP18" s="50"/>
      <c r="MSQ18" s="50"/>
      <c r="MSR18" s="50"/>
      <c r="MSS18" s="50"/>
      <c r="MST18" s="50"/>
      <c r="MSU18" s="50"/>
      <c r="MSV18" s="50"/>
      <c r="MSW18" s="50"/>
      <c r="MSX18" s="50"/>
      <c r="MSY18" s="50"/>
      <c r="MSZ18" s="50"/>
      <c r="MTA18" s="50"/>
      <c r="MTB18" s="50"/>
      <c r="MTC18" s="50"/>
      <c r="MTD18" s="50"/>
      <c r="MTE18" s="50"/>
      <c r="MTF18" s="50"/>
      <c r="MTG18" s="50"/>
      <c r="MTH18" s="50"/>
      <c r="MTI18" s="50"/>
      <c r="MTJ18" s="50"/>
      <c r="MTK18" s="50"/>
      <c r="MTL18" s="50"/>
      <c r="MTM18" s="50"/>
      <c r="MTN18" s="50"/>
      <c r="MTO18" s="50"/>
      <c r="MTP18" s="50"/>
      <c r="MTQ18" s="50"/>
      <c r="MTR18" s="50"/>
      <c r="MTS18" s="50"/>
      <c r="MTT18" s="50"/>
      <c r="MTU18" s="50"/>
      <c r="MTV18" s="50"/>
      <c r="MTW18" s="50"/>
      <c r="MTX18" s="50"/>
      <c r="MTY18" s="50"/>
      <c r="MTZ18" s="50"/>
      <c r="MUA18" s="50"/>
      <c r="MUB18" s="50"/>
      <c r="MUC18" s="50"/>
      <c r="MUD18" s="50"/>
      <c r="MUE18" s="50"/>
      <c r="MUF18" s="50"/>
      <c r="MUG18" s="50"/>
      <c r="MUH18" s="50"/>
      <c r="MUI18" s="50"/>
      <c r="MUJ18" s="50"/>
      <c r="MUK18" s="50"/>
      <c r="MUL18" s="50"/>
      <c r="MUM18" s="50"/>
      <c r="MUN18" s="50"/>
      <c r="MUO18" s="50"/>
      <c r="MUP18" s="50"/>
      <c r="MUQ18" s="50"/>
      <c r="MUR18" s="50"/>
      <c r="MUS18" s="50"/>
      <c r="MUT18" s="50"/>
      <c r="MUU18" s="50"/>
      <c r="MUV18" s="50"/>
      <c r="MUW18" s="50"/>
      <c r="MUX18" s="50"/>
      <c r="MUY18" s="50"/>
      <c r="MUZ18" s="50"/>
      <c r="MVA18" s="50"/>
      <c r="MVB18" s="50"/>
      <c r="MVC18" s="50"/>
      <c r="MVD18" s="50"/>
      <c r="MVE18" s="50"/>
      <c r="MVF18" s="50"/>
      <c r="MVG18" s="50"/>
      <c r="MVH18" s="50"/>
      <c r="MVI18" s="50"/>
      <c r="MVJ18" s="50"/>
      <c r="MVK18" s="50"/>
      <c r="MVL18" s="50"/>
      <c r="MVM18" s="50"/>
      <c r="MVN18" s="50"/>
      <c r="MVO18" s="50"/>
      <c r="MVP18" s="50"/>
      <c r="MVQ18" s="50"/>
      <c r="MVR18" s="50"/>
      <c r="MVS18" s="50"/>
      <c r="MVT18" s="50"/>
      <c r="MVU18" s="50"/>
      <c r="MVV18" s="50"/>
      <c r="MVW18" s="50"/>
      <c r="MVX18" s="50"/>
      <c r="MVY18" s="50"/>
      <c r="MVZ18" s="50"/>
      <c r="MWA18" s="50"/>
      <c r="MWB18" s="50"/>
      <c r="MWC18" s="50"/>
      <c r="MWD18" s="50"/>
      <c r="MWE18" s="50"/>
      <c r="MWF18" s="50"/>
      <c r="MWG18" s="50"/>
      <c r="MWH18" s="50"/>
      <c r="MWI18" s="50"/>
      <c r="MWJ18" s="50"/>
      <c r="MWK18" s="50"/>
      <c r="MWL18" s="50"/>
      <c r="MWM18" s="50"/>
      <c r="MWN18" s="50"/>
      <c r="MWO18" s="50"/>
      <c r="MWP18" s="50"/>
      <c r="MWQ18" s="50"/>
      <c r="MWR18" s="50"/>
      <c r="MWS18" s="50"/>
      <c r="MWT18" s="50"/>
      <c r="MWU18" s="50"/>
      <c r="MWV18" s="50"/>
      <c r="MWW18" s="50"/>
      <c r="MWX18" s="50"/>
      <c r="MWY18" s="50"/>
      <c r="MWZ18" s="50"/>
      <c r="MXA18" s="50"/>
      <c r="MXB18" s="50"/>
      <c r="MXC18" s="50"/>
      <c r="MXD18" s="50"/>
      <c r="MXE18" s="50"/>
      <c r="MXF18" s="50"/>
      <c r="MXG18" s="50"/>
      <c r="MXH18" s="50"/>
      <c r="MXI18" s="50"/>
      <c r="MXJ18" s="50"/>
      <c r="MXK18" s="50"/>
      <c r="MXL18" s="50"/>
      <c r="MXM18" s="50"/>
      <c r="MXN18" s="50"/>
      <c r="MXO18" s="50"/>
      <c r="MXP18" s="50"/>
      <c r="MXQ18" s="50"/>
      <c r="MXR18" s="50"/>
      <c r="MXS18" s="50"/>
      <c r="MXT18" s="50"/>
      <c r="MXU18" s="50"/>
      <c r="MXV18" s="50"/>
      <c r="MXW18" s="50"/>
      <c r="MXX18" s="50"/>
      <c r="MXY18" s="50"/>
      <c r="MXZ18" s="50"/>
      <c r="MYA18" s="50"/>
      <c r="MYB18" s="50"/>
      <c r="MYC18" s="50"/>
      <c r="MYD18" s="50"/>
      <c r="MYE18" s="50"/>
      <c r="MYF18" s="50"/>
      <c r="MYG18" s="50"/>
      <c r="MYH18" s="50"/>
      <c r="MYI18" s="50"/>
      <c r="MYJ18" s="50"/>
      <c r="MYK18" s="50"/>
      <c r="MYL18" s="50"/>
      <c r="MYM18" s="50"/>
      <c r="MYN18" s="50"/>
      <c r="MYO18" s="50"/>
      <c r="MYP18" s="50"/>
      <c r="MYQ18" s="50"/>
      <c r="MYR18" s="50"/>
      <c r="MYS18" s="50"/>
      <c r="MYT18" s="50"/>
      <c r="MYU18" s="50"/>
      <c r="MYV18" s="50"/>
      <c r="MYW18" s="50"/>
      <c r="MYX18" s="50"/>
      <c r="MYY18" s="50"/>
      <c r="MYZ18" s="50"/>
      <c r="MZA18" s="50"/>
      <c r="MZB18" s="50"/>
      <c r="MZC18" s="50"/>
      <c r="MZD18" s="50"/>
      <c r="MZE18" s="50"/>
      <c r="MZF18" s="50"/>
      <c r="MZG18" s="50"/>
      <c r="MZH18" s="50"/>
      <c r="MZI18" s="50"/>
      <c r="MZJ18" s="50"/>
      <c r="MZK18" s="50"/>
      <c r="MZL18" s="50"/>
      <c r="MZM18" s="50"/>
      <c r="MZN18" s="50"/>
      <c r="MZO18" s="50"/>
      <c r="MZP18" s="50"/>
      <c r="MZQ18" s="50"/>
      <c r="MZR18" s="50"/>
      <c r="MZS18" s="50"/>
      <c r="MZT18" s="50"/>
      <c r="MZU18" s="50"/>
      <c r="MZV18" s="50"/>
      <c r="MZW18" s="50"/>
      <c r="MZX18" s="50"/>
      <c r="MZY18" s="50"/>
      <c r="MZZ18" s="50"/>
      <c r="NAA18" s="50"/>
      <c r="NAB18" s="50"/>
      <c r="NAC18" s="50"/>
      <c r="NAD18" s="50"/>
      <c r="NAE18" s="50"/>
      <c r="NAF18" s="50"/>
      <c r="NAG18" s="50"/>
      <c r="NAH18" s="50"/>
      <c r="NAI18" s="50"/>
      <c r="NAJ18" s="50"/>
      <c r="NAK18" s="50"/>
      <c r="NAL18" s="50"/>
      <c r="NAM18" s="50"/>
      <c r="NAN18" s="50"/>
      <c r="NAO18" s="50"/>
      <c r="NAP18" s="50"/>
      <c r="NAQ18" s="50"/>
      <c r="NAR18" s="50"/>
      <c r="NAS18" s="50"/>
      <c r="NAT18" s="50"/>
      <c r="NAU18" s="50"/>
      <c r="NAV18" s="50"/>
      <c r="NAW18" s="50"/>
      <c r="NAX18" s="50"/>
      <c r="NAY18" s="50"/>
      <c r="NAZ18" s="50"/>
      <c r="NBA18" s="50"/>
      <c r="NBB18" s="50"/>
      <c r="NBC18" s="50"/>
      <c r="NBD18" s="50"/>
      <c r="NBE18" s="50"/>
      <c r="NBF18" s="50"/>
      <c r="NBG18" s="50"/>
      <c r="NBH18" s="50"/>
      <c r="NBI18" s="50"/>
      <c r="NBJ18" s="50"/>
      <c r="NBK18" s="50"/>
      <c r="NBL18" s="50"/>
      <c r="NBM18" s="50"/>
      <c r="NBN18" s="50"/>
      <c r="NBO18" s="50"/>
      <c r="NBP18" s="50"/>
      <c r="NBQ18" s="50"/>
      <c r="NBR18" s="50"/>
      <c r="NBS18" s="50"/>
      <c r="NBT18" s="50"/>
      <c r="NBU18" s="50"/>
      <c r="NBV18" s="50"/>
      <c r="NBW18" s="50"/>
      <c r="NBX18" s="50"/>
      <c r="NBY18" s="50"/>
      <c r="NBZ18" s="50"/>
      <c r="NCA18" s="50"/>
      <c r="NCB18" s="50"/>
      <c r="NCC18" s="50"/>
      <c r="NCD18" s="50"/>
      <c r="NCE18" s="50"/>
      <c r="NCF18" s="50"/>
      <c r="NCG18" s="50"/>
      <c r="NCH18" s="50"/>
      <c r="NCI18" s="50"/>
      <c r="NCJ18" s="50"/>
      <c r="NCK18" s="50"/>
      <c r="NCL18" s="50"/>
      <c r="NCM18" s="50"/>
      <c r="NCN18" s="50"/>
      <c r="NCO18" s="50"/>
      <c r="NCP18" s="50"/>
      <c r="NCQ18" s="50"/>
      <c r="NCR18" s="50"/>
      <c r="NCS18" s="50"/>
      <c r="NCT18" s="50"/>
      <c r="NCU18" s="50"/>
      <c r="NCV18" s="50"/>
      <c r="NCW18" s="50"/>
      <c r="NCX18" s="50"/>
      <c r="NCY18" s="50"/>
      <c r="NCZ18" s="50"/>
      <c r="NDA18" s="50"/>
      <c r="NDB18" s="50"/>
      <c r="NDC18" s="50"/>
      <c r="NDD18" s="50"/>
      <c r="NDE18" s="50"/>
      <c r="NDF18" s="50"/>
      <c r="NDG18" s="50"/>
      <c r="NDH18" s="50"/>
      <c r="NDI18" s="50"/>
      <c r="NDJ18" s="50"/>
      <c r="NDK18" s="50"/>
      <c r="NDL18" s="50"/>
      <c r="NDM18" s="50"/>
      <c r="NDN18" s="50"/>
      <c r="NDO18" s="50"/>
      <c r="NDP18" s="50"/>
      <c r="NDQ18" s="50"/>
      <c r="NDR18" s="50"/>
      <c r="NDS18" s="50"/>
      <c r="NDT18" s="50"/>
      <c r="NDU18" s="50"/>
      <c r="NDV18" s="50"/>
      <c r="NDW18" s="50"/>
      <c r="NDX18" s="50"/>
      <c r="NDY18" s="50"/>
      <c r="NDZ18" s="50"/>
      <c r="NEA18" s="50"/>
      <c r="NEB18" s="50"/>
      <c r="NEC18" s="50"/>
      <c r="NED18" s="50"/>
      <c r="NEE18" s="50"/>
      <c r="NEF18" s="50"/>
      <c r="NEG18" s="50"/>
      <c r="NEH18" s="50"/>
      <c r="NEI18" s="50"/>
      <c r="NEJ18" s="50"/>
      <c r="NEK18" s="50"/>
      <c r="NEL18" s="50"/>
      <c r="NEM18" s="50"/>
      <c r="NEN18" s="50"/>
      <c r="NEO18" s="50"/>
      <c r="NEP18" s="50"/>
      <c r="NEQ18" s="50"/>
      <c r="NER18" s="50"/>
      <c r="NES18" s="50"/>
      <c r="NET18" s="50"/>
      <c r="NEU18" s="50"/>
      <c r="NEV18" s="50"/>
      <c r="NEW18" s="50"/>
      <c r="NEX18" s="50"/>
      <c r="NEY18" s="50"/>
      <c r="NEZ18" s="50"/>
      <c r="NFA18" s="50"/>
      <c r="NFB18" s="50"/>
      <c r="NFC18" s="50"/>
      <c r="NFD18" s="50"/>
      <c r="NFE18" s="50"/>
      <c r="NFF18" s="50"/>
      <c r="NFG18" s="50"/>
      <c r="NFH18" s="50"/>
      <c r="NFI18" s="50"/>
      <c r="NFJ18" s="50"/>
      <c r="NFK18" s="50"/>
      <c r="NFL18" s="50"/>
      <c r="NFM18" s="50"/>
      <c r="NFN18" s="50"/>
      <c r="NFO18" s="50"/>
      <c r="NFP18" s="50"/>
      <c r="NFQ18" s="50"/>
      <c r="NFR18" s="50"/>
      <c r="NFS18" s="50"/>
      <c r="NFT18" s="50"/>
      <c r="NFU18" s="50"/>
      <c r="NFV18" s="50"/>
      <c r="NFW18" s="50"/>
      <c r="NFX18" s="50"/>
      <c r="NFY18" s="50"/>
      <c r="NFZ18" s="50"/>
      <c r="NGA18" s="50"/>
      <c r="NGB18" s="50"/>
      <c r="NGC18" s="50"/>
      <c r="NGD18" s="50"/>
      <c r="NGE18" s="50"/>
      <c r="NGF18" s="50"/>
      <c r="NGG18" s="50"/>
      <c r="NGH18" s="50"/>
      <c r="NGI18" s="50"/>
      <c r="NGJ18" s="50"/>
      <c r="NGK18" s="50"/>
      <c r="NGL18" s="50"/>
      <c r="NGM18" s="50"/>
      <c r="NGN18" s="50"/>
      <c r="NGO18" s="50"/>
      <c r="NGP18" s="50"/>
      <c r="NGQ18" s="50"/>
      <c r="NGR18" s="50"/>
      <c r="NGS18" s="50"/>
      <c r="NGT18" s="50"/>
      <c r="NGU18" s="50"/>
      <c r="NGV18" s="50"/>
      <c r="NGW18" s="50"/>
      <c r="NGX18" s="50"/>
      <c r="NGY18" s="50"/>
      <c r="NGZ18" s="50"/>
      <c r="NHA18" s="50"/>
      <c r="NHB18" s="50"/>
      <c r="NHC18" s="50"/>
      <c r="NHD18" s="50"/>
      <c r="NHE18" s="50"/>
      <c r="NHF18" s="50"/>
      <c r="NHG18" s="50"/>
      <c r="NHH18" s="50"/>
      <c r="NHI18" s="50"/>
      <c r="NHJ18" s="50"/>
      <c r="NHK18" s="50"/>
      <c r="NHL18" s="50"/>
      <c r="NHM18" s="50"/>
      <c r="NHN18" s="50"/>
      <c r="NHO18" s="50"/>
      <c r="NHP18" s="50"/>
      <c r="NHQ18" s="50"/>
      <c r="NHR18" s="50"/>
      <c r="NHS18" s="50"/>
      <c r="NHT18" s="50"/>
      <c r="NHU18" s="50"/>
      <c r="NHV18" s="50"/>
      <c r="NHW18" s="50"/>
      <c r="NHX18" s="50"/>
      <c r="NHY18" s="50"/>
      <c r="NHZ18" s="50"/>
      <c r="NIA18" s="50"/>
      <c r="NIB18" s="50"/>
      <c r="NIC18" s="50"/>
      <c r="NID18" s="50"/>
      <c r="NIE18" s="50"/>
      <c r="NIF18" s="50"/>
      <c r="NIG18" s="50"/>
      <c r="NIH18" s="50"/>
      <c r="NII18" s="50"/>
      <c r="NIJ18" s="50"/>
      <c r="NIK18" s="50"/>
      <c r="NIL18" s="50"/>
      <c r="NIM18" s="50"/>
      <c r="NIN18" s="50"/>
      <c r="NIO18" s="50"/>
      <c r="NIP18" s="50"/>
      <c r="NIQ18" s="50"/>
      <c r="NIR18" s="50"/>
      <c r="NIS18" s="50"/>
      <c r="NIT18" s="50"/>
      <c r="NIU18" s="50"/>
      <c r="NIV18" s="50"/>
      <c r="NIW18" s="50"/>
      <c r="NIX18" s="50"/>
      <c r="NIY18" s="50"/>
      <c r="NIZ18" s="50"/>
      <c r="NJA18" s="50"/>
      <c r="NJB18" s="50"/>
      <c r="NJC18" s="50"/>
      <c r="NJD18" s="50"/>
      <c r="NJE18" s="50"/>
      <c r="NJF18" s="50"/>
      <c r="NJG18" s="50"/>
      <c r="NJH18" s="50"/>
      <c r="NJI18" s="50"/>
      <c r="NJJ18" s="50"/>
      <c r="NJK18" s="50"/>
      <c r="NJL18" s="50"/>
      <c r="NJM18" s="50"/>
      <c r="NJN18" s="50"/>
      <c r="NJO18" s="50"/>
      <c r="NJP18" s="50"/>
      <c r="NJQ18" s="50"/>
      <c r="NJR18" s="50"/>
      <c r="NJS18" s="50"/>
      <c r="NJT18" s="50"/>
      <c r="NJU18" s="50"/>
      <c r="NJV18" s="50"/>
      <c r="NJW18" s="50"/>
      <c r="NJX18" s="50"/>
      <c r="NJY18" s="50"/>
      <c r="NJZ18" s="50"/>
      <c r="NKA18" s="50"/>
      <c r="NKB18" s="50"/>
      <c r="NKC18" s="50"/>
      <c r="NKD18" s="50"/>
      <c r="NKE18" s="50"/>
      <c r="NKF18" s="50"/>
      <c r="NKG18" s="50"/>
      <c r="NKH18" s="50"/>
      <c r="NKI18" s="50"/>
      <c r="NKJ18" s="50"/>
      <c r="NKK18" s="50"/>
      <c r="NKL18" s="50"/>
      <c r="NKM18" s="50"/>
      <c r="NKN18" s="50"/>
      <c r="NKO18" s="50"/>
      <c r="NKP18" s="50"/>
      <c r="NKQ18" s="50"/>
      <c r="NKR18" s="50"/>
      <c r="NKS18" s="50"/>
      <c r="NKT18" s="50"/>
      <c r="NKU18" s="50"/>
      <c r="NKV18" s="50"/>
      <c r="NKW18" s="50"/>
      <c r="NKX18" s="50"/>
      <c r="NKY18" s="50"/>
      <c r="NKZ18" s="50"/>
      <c r="NLA18" s="50"/>
      <c r="NLB18" s="50"/>
      <c r="NLC18" s="50"/>
      <c r="NLD18" s="50"/>
      <c r="NLE18" s="50"/>
      <c r="NLF18" s="50"/>
      <c r="NLG18" s="50"/>
      <c r="NLH18" s="50"/>
      <c r="NLI18" s="50"/>
      <c r="NLJ18" s="50"/>
      <c r="NLK18" s="50"/>
      <c r="NLL18" s="50"/>
      <c r="NLM18" s="50"/>
      <c r="NLN18" s="50"/>
      <c r="NLO18" s="50"/>
      <c r="NLP18" s="50"/>
      <c r="NLQ18" s="50"/>
      <c r="NLR18" s="50"/>
      <c r="NLS18" s="50"/>
      <c r="NLT18" s="50"/>
      <c r="NLU18" s="50"/>
      <c r="NLV18" s="50"/>
      <c r="NLW18" s="50"/>
      <c r="NLX18" s="50"/>
      <c r="NLY18" s="50"/>
      <c r="NLZ18" s="50"/>
      <c r="NMA18" s="50"/>
      <c r="NMB18" s="50"/>
      <c r="NMC18" s="50"/>
      <c r="NMD18" s="50"/>
      <c r="NME18" s="50"/>
      <c r="NMF18" s="50"/>
      <c r="NMG18" s="50"/>
      <c r="NMH18" s="50"/>
      <c r="NMI18" s="50"/>
      <c r="NMJ18" s="50"/>
      <c r="NMK18" s="50"/>
      <c r="NML18" s="50"/>
      <c r="NMM18" s="50"/>
      <c r="NMN18" s="50"/>
      <c r="NMO18" s="50"/>
      <c r="NMP18" s="50"/>
      <c r="NMQ18" s="50"/>
      <c r="NMR18" s="50"/>
      <c r="NMS18" s="50"/>
      <c r="NMT18" s="50"/>
      <c r="NMU18" s="50"/>
      <c r="NMV18" s="50"/>
      <c r="NMW18" s="50"/>
      <c r="NMX18" s="50"/>
      <c r="NMY18" s="50"/>
      <c r="NMZ18" s="50"/>
      <c r="NNA18" s="50"/>
      <c r="NNB18" s="50"/>
      <c r="NNC18" s="50"/>
      <c r="NND18" s="50"/>
      <c r="NNE18" s="50"/>
      <c r="NNF18" s="50"/>
      <c r="NNG18" s="50"/>
      <c r="NNH18" s="50"/>
      <c r="NNI18" s="50"/>
      <c r="NNJ18" s="50"/>
      <c r="NNK18" s="50"/>
      <c r="NNL18" s="50"/>
      <c r="NNM18" s="50"/>
      <c r="NNN18" s="50"/>
      <c r="NNO18" s="50"/>
      <c r="NNP18" s="50"/>
      <c r="NNQ18" s="50"/>
      <c r="NNR18" s="50"/>
      <c r="NNS18" s="50"/>
      <c r="NNT18" s="50"/>
      <c r="NNU18" s="50"/>
      <c r="NNV18" s="50"/>
      <c r="NNW18" s="50"/>
      <c r="NNX18" s="50"/>
      <c r="NNY18" s="50"/>
      <c r="NNZ18" s="50"/>
      <c r="NOA18" s="50"/>
      <c r="NOB18" s="50"/>
      <c r="NOC18" s="50"/>
      <c r="NOD18" s="50"/>
      <c r="NOE18" s="50"/>
      <c r="NOF18" s="50"/>
      <c r="NOG18" s="50"/>
      <c r="NOH18" s="50"/>
      <c r="NOI18" s="50"/>
      <c r="NOJ18" s="50"/>
      <c r="NOK18" s="50"/>
      <c r="NOL18" s="50"/>
      <c r="NOM18" s="50"/>
      <c r="NON18" s="50"/>
      <c r="NOO18" s="50"/>
      <c r="NOP18" s="50"/>
      <c r="NOQ18" s="50"/>
      <c r="NOR18" s="50"/>
      <c r="NOS18" s="50"/>
      <c r="NOT18" s="50"/>
      <c r="NOU18" s="50"/>
      <c r="NOV18" s="50"/>
      <c r="NOW18" s="50"/>
      <c r="NOX18" s="50"/>
      <c r="NOY18" s="50"/>
      <c r="NOZ18" s="50"/>
      <c r="NPA18" s="50"/>
      <c r="NPB18" s="50"/>
      <c r="NPC18" s="50"/>
      <c r="NPD18" s="50"/>
      <c r="NPE18" s="50"/>
      <c r="NPF18" s="50"/>
      <c r="NPG18" s="50"/>
      <c r="NPH18" s="50"/>
      <c r="NPI18" s="50"/>
      <c r="NPJ18" s="50"/>
      <c r="NPK18" s="50"/>
      <c r="NPL18" s="50"/>
      <c r="NPM18" s="50"/>
      <c r="NPN18" s="50"/>
      <c r="NPO18" s="50"/>
      <c r="NPP18" s="50"/>
      <c r="NPQ18" s="50"/>
      <c r="NPR18" s="50"/>
      <c r="NPS18" s="50"/>
      <c r="NPT18" s="50"/>
      <c r="NPU18" s="50"/>
      <c r="NPV18" s="50"/>
      <c r="NPW18" s="50"/>
      <c r="NPX18" s="50"/>
      <c r="NPY18" s="50"/>
      <c r="NPZ18" s="50"/>
      <c r="NQA18" s="50"/>
      <c r="NQB18" s="50"/>
      <c r="NQC18" s="50"/>
      <c r="NQD18" s="50"/>
      <c r="NQE18" s="50"/>
      <c r="NQF18" s="50"/>
      <c r="NQG18" s="50"/>
      <c r="NQH18" s="50"/>
      <c r="NQI18" s="50"/>
      <c r="NQJ18" s="50"/>
      <c r="NQK18" s="50"/>
      <c r="NQL18" s="50"/>
      <c r="NQM18" s="50"/>
      <c r="NQN18" s="50"/>
      <c r="NQO18" s="50"/>
      <c r="NQP18" s="50"/>
      <c r="NQQ18" s="50"/>
      <c r="NQR18" s="50"/>
      <c r="NQS18" s="50"/>
      <c r="NQT18" s="50"/>
      <c r="NQU18" s="50"/>
      <c r="NQV18" s="50"/>
      <c r="NQW18" s="50"/>
      <c r="NQX18" s="50"/>
      <c r="NQY18" s="50"/>
      <c r="NQZ18" s="50"/>
      <c r="NRA18" s="50"/>
      <c r="NRB18" s="50"/>
      <c r="NRC18" s="50"/>
      <c r="NRD18" s="50"/>
      <c r="NRE18" s="50"/>
      <c r="NRF18" s="50"/>
      <c r="NRG18" s="50"/>
      <c r="NRH18" s="50"/>
      <c r="NRI18" s="50"/>
      <c r="NRJ18" s="50"/>
      <c r="NRK18" s="50"/>
      <c r="NRL18" s="50"/>
      <c r="NRM18" s="50"/>
      <c r="NRN18" s="50"/>
      <c r="NRO18" s="50"/>
      <c r="NRP18" s="50"/>
      <c r="NRQ18" s="50"/>
      <c r="NRR18" s="50"/>
      <c r="NRS18" s="50"/>
      <c r="NRT18" s="50"/>
      <c r="NRU18" s="50"/>
      <c r="NRV18" s="50"/>
      <c r="NRW18" s="50"/>
      <c r="NRX18" s="50"/>
      <c r="NRY18" s="50"/>
      <c r="NRZ18" s="50"/>
      <c r="NSA18" s="50"/>
      <c r="NSB18" s="50"/>
      <c r="NSC18" s="50"/>
      <c r="NSD18" s="50"/>
      <c r="NSE18" s="50"/>
      <c r="NSF18" s="50"/>
      <c r="NSG18" s="50"/>
      <c r="NSH18" s="50"/>
      <c r="NSI18" s="50"/>
      <c r="NSJ18" s="50"/>
      <c r="NSK18" s="50"/>
      <c r="NSL18" s="50"/>
      <c r="NSM18" s="50"/>
      <c r="NSN18" s="50"/>
      <c r="NSO18" s="50"/>
      <c r="NSP18" s="50"/>
      <c r="NSQ18" s="50"/>
      <c r="NSR18" s="50"/>
      <c r="NSS18" s="50"/>
      <c r="NST18" s="50"/>
      <c r="NSU18" s="50"/>
      <c r="NSV18" s="50"/>
      <c r="NSW18" s="50"/>
      <c r="NSX18" s="50"/>
      <c r="NSY18" s="50"/>
      <c r="NSZ18" s="50"/>
      <c r="NTA18" s="50"/>
      <c r="NTB18" s="50"/>
      <c r="NTC18" s="50"/>
      <c r="NTD18" s="50"/>
      <c r="NTE18" s="50"/>
      <c r="NTF18" s="50"/>
      <c r="NTG18" s="50"/>
      <c r="NTH18" s="50"/>
      <c r="NTI18" s="50"/>
      <c r="NTJ18" s="50"/>
      <c r="NTK18" s="50"/>
      <c r="NTL18" s="50"/>
      <c r="NTM18" s="50"/>
      <c r="NTN18" s="50"/>
      <c r="NTO18" s="50"/>
      <c r="NTP18" s="50"/>
      <c r="NTQ18" s="50"/>
      <c r="NTR18" s="50"/>
      <c r="NTS18" s="50"/>
      <c r="NTT18" s="50"/>
      <c r="NTU18" s="50"/>
      <c r="NTV18" s="50"/>
      <c r="NTW18" s="50"/>
      <c r="NTX18" s="50"/>
      <c r="NTY18" s="50"/>
      <c r="NTZ18" s="50"/>
      <c r="NUA18" s="50"/>
      <c r="NUB18" s="50"/>
      <c r="NUC18" s="50"/>
      <c r="NUD18" s="50"/>
      <c r="NUE18" s="50"/>
      <c r="NUF18" s="50"/>
      <c r="NUG18" s="50"/>
      <c r="NUH18" s="50"/>
      <c r="NUI18" s="50"/>
      <c r="NUJ18" s="50"/>
      <c r="NUK18" s="50"/>
      <c r="NUL18" s="50"/>
      <c r="NUM18" s="50"/>
      <c r="NUN18" s="50"/>
      <c r="NUO18" s="50"/>
      <c r="NUP18" s="50"/>
      <c r="NUQ18" s="50"/>
      <c r="NUR18" s="50"/>
      <c r="NUS18" s="50"/>
      <c r="NUT18" s="50"/>
      <c r="NUU18" s="50"/>
      <c r="NUV18" s="50"/>
      <c r="NUW18" s="50"/>
      <c r="NUX18" s="50"/>
      <c r="NUY18" s="50"/>
      <c r="NUZ18" s="50"/>
      <c r="NVA18" s="50"/>
      <c r="NVB18" s="50"/>
      <c r="NVC18" s="50"/>
      <c r="NVD18" s="50"/>
      <c r="NVE18" s="50"/>
      <c r="NVF18" s="50"/>
      <c r="NVG18" s="50"/>
      <c r="NVH18" s="50"/>
      <c r="NVI18" s="50"/>
      <c r="NVJ18" s="50"/>
      <c r="NVK18" s="50"/>
      <c r="NVL18" s="50"/>
      <c r="NVM18" s="50"/>
      <c r="NVN18" s="50"/>
      <c r="NVO18" s="50"/>
      <c r="NVP18" s="50"/>
      <c r="NVQ18" s="50"/>
      <c r="NVR18" s="50"/>
      <c r="NVS18" s="50"/>
      <c r="NVT18" s="50"/>
      <c r="NVU18" s="50"/>
      <c r="NVV18" s="50"/>
      <c r="NVW18" s="50"/>
      <c r="NVX18" s="50"/>
      <c r="NVY18" s="50"/>
      <c r="NVZ18" s="50"/>
      <c r="NWA18" s="50"/>
      <c r="NWB18" s="50"/>
      <c r="NWC18" s="50"/>
      <c r="NWD18" s="50"/>
      <c r="NWE18" s="50"/>
      <c r="NWF18" s="50"/>
      <c r="NWG18" s="50"/>
      <c r="NWH18" s="50"/>
      <c r="NWI18" s="50"/>
      <c r="NWJ18" s="50"/>
      <c r="NWK18" s="50"/>
      <c r="NWL18" s="50"/>
      <c r="NWM18" s="50"/>
      <c r="NWN18" s="50"/>
      <c r="NWO18" s="50"/>
      <c r="NWP18" s="50"/>
      <c r="NWQ18" s="50"/>
      <c r="NWR18" s="50"/>
      <c r="NWS18" s="50"/>
      <c r="NWT18" s="50"/>
      <c r="NWU18" s="50"/>
      <c r="NWV18" s="50"/>
      <c r="NWW18" s="50"/>
      <c r="NWX18" s="50"/>
      <c r="NWY18" s="50"/>
      <c r="NWZ18" s="50"/>
      <c r="NXA18" s="50"/>
      <c r="NXB18" s="50"/>
      <c r="NXC18" s="50"/>
      <c r="NXD18" s="50"/>
      <c r="NXE18" s="50"/>
      <c r="NXF18" s="50"/>
      <c r="NXG18" s="50"/>
      <c r="NXH18" s="50"/>
      <c r="NXI18" s="50"/>
      <c r="NXJ18" s="50"/>
      <c r="NXK18" s="50"/>
      <c r="NXL18" s="50"/>
      <c r="NXM18" s="50"/>
      <c r="NXN18" s="50"/>
      <c r="NXO18" s="50"/>
      <c r="NXP18" s="50"/>
      <c r="NXQ18" s="50"/>
      <c r="NXR18" s="50"/>
      <c r="NXS18" s="50"/>
      <c r="NXT18" s="50"/>
      <c r="NXU18" s="50"/>
      <c r="NXV18" s="50"/>
      <c r="NXW18" s="50"/>
      <c r="NXX18" s="50"/>
      <c r="NXY18" s="50"/>
      <c r="NXZ18" s="50"/>
      <c r="NYA18" s="50"/>
      <c r="NYB18" s="50"/>
      <c r="NYC18" s="50"/>
      <c r="NYD18" s="50"/>
      <c r="NYE18" s="50"/>
      <c r="NYF18" s="50"/>
      <c r="NYG18" s="50"/>
      <c r="NYH18" s="50"/>
      <c r="NYI18" s="50"/>
      <c r="NYJ18" s="50"/>
      <c r="NYK18" s="50"/>
      <c r="NYL18" s="50"/>
      <c r="NYM18" s="50"/>
      <c r="NYN18" s="50"/>
      <c r="NYO18" s="50"/>
      <c r="NYP18" s="50"/>
      <c r="NYQ18" s="50"/>
      <c r="NYR18" s="50"/>
      <c r="NYS18" s="50"/>
      <c r="NYT18" s="50"/>
      <c r="NYU18" s="50"/>
      <c r="NYV18" s="50"/>
      <c r="NYW18" s="50"/>
      <c r="NYX18" s="50"/>
      <c r="NYY18" s="50"/>
      <c r="NYZ18" s="50"/>
      <c r="NZA18" s="50"/>
      <c r="NZB18" s="50"/>
      <c r="NZC18" s="50"/>
      <c r="NZD18" s="50"/>
      <c r="NZE18" s="50"/>
      <c r="NZF18" s="50"/>
      <c r="NZG18" s="50"/>
      <c r="NZH18" s="50"/>
      <c r="NZI18" s="50"/>
      <c r="NZJ18" s="50"/>
      <c r="NZK18" s="50"/>
      <c r="NZL18" s="50"/>
      <c r="NZM18" s="50"/>
      <c r="NZN18" s="50"/>
      <c r="NZO18" s="50"/>
      <c r="NZP18" s="50"/>
      <c r="NZQ18" s="50"/>
      <c r="NZR18" s="50"/>
      <c r="NZS18" s="50"/>
      <c r="NZT18" s="50"/>
      <c r="NZU18" s="50"/>
      <c r="NZV18" s="50"/>
      <c r="NZW18" s="50"/>
      <c r="NZX18" s="50"/>
      <c r="NZY18" s="50"/>
      <c r="NZZ18" s="50"/>
      <c r="OAA18" s="50"/>
      <c r="OAB18" s="50"/>
      <c r="OAC18" s="50"/>
      <c r="OAD18" s="50"/>
      <c r="OAE18" s="50"/>
      <c r="OAF18" s="50"/>
      <c r="OAG18" s="50"/>
      <c r="OAH18" s="50"/>
      <c r="OAI18" s="50"/>
      <c r="OAJ18" s="50"/>
      <c r="OAK18" s="50"/>
      <c r="OAL18" s="50"/>
      <c r="OAM18" s="50"/>
      <c r="OAN18" s="50"/>
      <c r="OAO18" s="50"/>
      <c r="OAP18" s="50"/>
      <c r="OAQ18" s="50"/>
      <c r="OAR18" s="50"/>
      <c r="OAS18" s="50"/>
      <c r="OAT18" s="50"/>
      <c r="OAU18" s="50"/>
      <c r="OAV18" s="50"/>
      <c r="OAW18" s="50"/>
      <c r="OAX18" s="50"/>
      <c r="OAY18" s="50"/>
      <c r="OAZ18" s="50"/>
      <c r="OBA18" s="50"/>
      <c r="OBB18" s="50"/>
      <c r="OBC18" s="50"/>
      <c r="OBD18" s="50"/>
      <c r="OBE18" s="50"/>
      <c r="OBF18" s="50"/>
      <c r="OBG18" s="50"/>
      <c r="OBH18" s="50"/>
      <c r="OBI18" s="50"/>
      <c r="OBJ18" s="50"/>
      <c r="OBK18" s="50"/>
      <c r="OBL18" s="50"/>
      <c r="OBM18" s="50"/>
      <c r="OBN18" s="50"/>
      <c r="OBO18" s="50"/>
      <c r="OBP18" s="50"/>
      <c r="OBQ18" s="50"/>
      <c r="OBR18" s="50"/>
      <c r="OBS18" s="50"/>
      <c r="OBT18" s="50"/>
      <c r="OBU18" s="50"/>
      <c r="OBV18" s="50"/>
      <c r="OBW18" s="50"/>
      <c r="OBX18" s="50"/>
      <c r="OBY18" s="50"/>
      <c r="OBZ18" s="50"/>
      <c r="OCA18" s="50"/>
      <c r="OCB18" s="50"/>
      <c r="OCC18" s="50"/>
      <c r="OCD18" s="50"/>
      <c r="OCE18" s="50"/>
      <c r="OCF18" s="50"/>
      <c r="OCG18" s="50"/>
      <c r="OCH18" s="50"/>
      <c r="OCI18" s="50"/>
      <c r="OCJ18" s="50"/>
      <c r="OCK18" s="50"/>
      <c r="OCL18" s="50"/>
      <c r="OCM18" s="50"/>
      <c r="OCN18" s="50"/>
      <c r="OCO18" s="50"/>
      <c r="OCP18" s="50"/>
      <c r="OCQ18" s="50"/>
      <c r="OCR18" s="50"/>
      <c r="OCS18" s="50"/>
      <c r="OCT18" s="50"/>
      <c r="OCU18" s="50"/>
      <c r="OCV18" s="50"/>
      <c r="OCW18" s="50"/>
      <c r="OCX18" s="50"/>
      <c r="OCY18" s="50"/>
      <c r="OCZ18" s="50"/>
      <c r="ODA18" s="50"/>
      <c r="ODB18" s="50"/>
      <c r="ODC18" s="50"/>
      <c r="ODD18" s="50"/>
      <c r="ODE18" s="50"/>
      <c r="ODF18" s="50"/>
      <c r="ODG18" s="50"/>
      <c r="ODH18" s="50"/>
      <c r="ODI18" s="50"/>
      <c r="ODJ18" s="50"/>
      <c r="ODK18" s="50"/>
      <c r="ODL18" s="50"/>
      <c r="ODM18" s="50"/>
      <c r="ODN18" s="50"/>
      <c r="ODO18" s="50"/>
      <c r="ODP18" s="50"/>
      <c r="ODQ18" s="50"/>
      <c r="ODR18" s="50"/>
      <c r="ODS18" s="50"/>
      <c r="ODT18" s="50"/>
      <c r="ODU18" s="50"/>
      <c r="ODV18" s="50"/>
      <c r="ODW18" s="50"/>
      <c r="ODX18" s="50"/>
      <c r="ODY18" s="50"/>
      <c r="ODZ18" s="50"/>
      <c r="OEA18" s="50"/>
      <c r="OEB18" s="50"/>
      <c r="OEC18" s="50"/>
      <c r="OED18" s="50"/>
      <c r="OEE18" s="50"/>
      <c r="OEF18" s="50"/>
      <c r="OEG18" s="50"/>
      <c r="OEH18" s="50"/>
      <c r="OEI18" s="50"/>
      <c r="OEJ18" s="50"/>
      <c r="OEK18" s="50"/>
      <c r="OEL18" s="50"/>
      <c r="OEM18" s="50"/>
      <c r="OEN18" s="50"/>
      <c r="OEO18" s="50"/>
      <c r="OEP18" s="50"/>
      <c r="OEQ18" s="50"/>
      <c r="OER18" s="50"/>
      <c r="OES18" s="50"/>
      <c r="OET18" s="50"/>
      <c r="OEU18" s="50"/>
      <c r="OEV18" s="50"/>
      <c r="OEW18" s="50"/>
      <c r="OEX18" s="50"/>
      <c r="OEY18" s="50"/>
      <c r="OEZ18" s="50"/>
      <c r="OFA18" s="50"/>
      <c r="OFB18" s="50"/>
      <c r="OFC18" s="50"/>
      <c r="OFD18" s="50"/>
      <c r="OFE18" s="50"/>
      <c r="OFF18" s="50"/>
      <c r="OFG18" s="50"/>
      <c r="OFH18" s="50"/>
      <c r="OFI18" s="50"/>
      <c r="OFJ18" s="50"/>
      <c r="OFK18" s="50"/>
      <c r="OFL18" s="50"/>
      <c r="OFM18" s="50"/>
      <c r="OFN18" s="50"/>
      <c r="OFO18" s="50"/>
      <c r="OFP18" s="50"/>
      <c r="OFQ18" s="50"/>
      <c r="OFR18" s="50"/>
      <c r="OFS18" s="50"/>
      <c r="OFT18" s="50"/>
      <c r="OFU18" s="50"/>
      <c r="OFV18" s="50"/>
      <c r="OFW18" s="50"/>
      <c r="OFX18" s="50"/>
      <c r="OFY18" s="50"/>
      <c r="OFZ18" s="50"/>
      <c r="OGA18" s="50"/>
      <c r="OGB18" s="50"/>
      <c r="OGC18" s="50"/>
      <c r="OGD18" s="50"/>
      <c r="OGE18" s="50"/>
      <c r="OGF18" s="50"/>
      <c r="OGG18" s="50"/>
      <c r="OGH18" s="50"/>
      <c r="OGI18" s="50"/>
      <c r="OGJ18" s="50"/>
      <c r="OGK18" s="50"/>
      <c r="OGL18" s="50"/>
      <c r="OGM18" s="50"/>
      <c r="OGN18" s="50"/>
      <c r="OGO18" s="50"/>
      <c r="OGP18" s="50"/>
      <c r="OGQ18" s="50"/>
      <c r="OGR18" s="50"/>
      <c r="OGS18" s="50"/>
      <c r="OGT18" s="50"/>
      <c r="OGU18" s="50"/>
      <c r="OGV18" s="50"/>
      <c r="OGW18" s="50"/>
      <c r="OGX18" s="50"/>
      <c r="OGY18" s="50"/>
      <c r="OGZ18" s="50"/>
      <c r="OHA18" s="50"/>
      <c r="OHB18" s="50"/>
      <c r="OHC18" s="50"/>
      <c r="OHD18" s="50"/>
      <c r="OHE18" s="50"/>
      <c r="OHF18" s="50"/>
      <c r="OHG18" s="50"/>
      <c r="OHH18" s="50"/>
      <c r="OHI18" s="50"/>
      <c r="OHJ18" s="50"/>
      <c r="OHK18" s="50"/>
      <c r="OHL18" s="50"/>
      <c r="OHM18" s="50"/>
      <c r="OHN18" s="50"/>
      <c r="OHO18" s="50"/>
      <c r="OHP18" s="50"/>
      <c r="OHQ18" s="50"/>
      <c r="OHR18" s="50"/>
      <c r="OHS18" s="50"/>
      <c r="OHT18" s="50"/>
      <c r="OHU18" s="50"/>
      <c r="OHV18" s="50"/>
      <c r="OHW18" s="50"/>
      <c r="OHX18" s="50"/>
      <c r="OHY18" s="50"/>
      <c r="OHZ18" s="50"/>
      <c r="OIA18" s="50"/>
      <c r="OIB18" s="50"/>
      <c r="OIC18" s="50"/>
      <c r="OID18" s="50"/>
      <c r="OIE18" s="50"/>
      <c r="OIF18" s="50"/>
      <c r="OIG18" s="50"/>
      <c r="OIH18" s="50"/>
      <c r="OII18" s="50"/>
      <c r="OIJ18" s="50"/>
      <c r="OIK18" s="50"/>
      <c r="OIL18" s="50"/>
      <c r="OIM18" s="50"/>
      <c r="OIN18" s="50"/>
      <c r="OIO18" s="50"/>
      <c r="OIP18" s="50"/>
      <c r="OIQ18" s="50"/>
      <c r="OIR18" s="50"/>
      <c r="OIS18" s="50"/>
      <c r="OIT18" s="50"/>
      <c r="OIU18" s="50"/>
      <c r="OIV18" s="50"/>
      <c r="OIW18" s="50"/>
      <c r="OIX18" s="50"/>
      <c r="OIY18" s="50"/>
      <c r="OIZ18" s="50"/>
      <c r="OJA18" s="50"/>
      <c r="OJB18" s="50"/>
      <c r="OJC18" s="50"/>
      <c r="OJD18" s="50"/>
      <c r="OJE18" s="50"/>
      <c r="OJF18" s="50"/>
      <c r="OJG18" s="50"/>
      <c r="OJH18" s="50"/>
      <c r="OJI18" s="50"/>
      <c r="OJJ18" s="50"/>
      <c r="OJK18" s="50"/>
      <c r="OJL18" s="50"/>
      <c r="OJM18" s="50"/>
      <c r="OJN18" s="50"/>
      <c r="OJO18" s="50"/>
      <c r="OJP18" s="50"/>
      <c r="OJQ18" s="50"/>
      <c r="OJR18" s="50"/>
      <c r="OJS18" s="50"/>
      <c r="OJT18" s="50"/>
      <c r="OJU18" s="50"/>
      <c r="OJV18" s="50"/>
      <c r="OJW18" s="50"/>
      <c r="OJX18" s="50"/>
      <c r="OJY18" s="50"/>
      <c r="OJZ18" s="50"/>
      <c r="OKA18" s="50"/>
      <c r="OKB18" s="50"/>
      <c r="OKC18" s="50"/>
      <c r="OKD18" s="50"/>
      <c r="OKE18" s="50"/>
      <c r="OKF18" s="50"/>
      <c r="OKG18" s="50"/>
      <c r="OKH18" s="50"/>
      <c r="OKI18" s="50"/>
      <c r="OKJ18" s="50"/>
      <c r="OKK18" s="50"/>
      <c r="OKL18" s="50"/>
      <c r="OKM18" s="50"/>
      <c r="OKN18" s="50"/>
      <c r="OKO18" s="50"/>
      <c r="OKP18" s="50"/>
      <c r="OKQ18" s="50"/>
      <c r="OKR18" s="50"/>
      <c r="OKS18" s="50"/>
      <c r="OKT18" s="50"/>
      <c r="OKU18" s="50"/>
      <c r="OKV18" s="50"/>
      <c r="OKW18" s="50"/>
      <c r="OKX18" s="50"/>
      <c r="OKY18" s="50"/>
      <c r="OKZ18" s="50"/>
      <c r="OLA18" s="50"/>
      <c r="OLB18" s="50"/>
      <c r="OLC18" s="50"/>
      <c r="OLD18" s="50"/>
      <c r="OLE18" s="50"/>
      <c r="OLF18" s="50"/>
      <c r="OLG18" s="50"/>
      <c r="OLH18" s="50"/>
      <c r="OLI18" s="50"/>
      <c r="OLJ18" s="50"/>
      <c r="OLK18" s="50"/>
      <c r="OLL18" s="50"/>
      <c r="OLM18" s="50"/>
      <c r="OLN18" s="50"/>
      <c r="OLO18" s="50"/>
      <c r="OLP18" s="50"/>
      <c r="OLQ18" s="50"/>
      <c r="OLR18" s="50"/>
      <c r="OLS18" s="50"/>
      <c r="OLT18" s="50"/>
      <c r="OLU18" s="50"/>
      <c r="OLV18" s="50"/>
      <c r="OLW18" s="50"/>
      <c r="OLX18" s="50"/>
      <c r="OLY18" s="50"/>
      <c r="OLZ18" s="50"/>
      <c r="OMA18" s="50"/>
      <c r="OMB18" s="50"/>
      <c r="OMC18" s="50"/>
      <c r="OMD18" s="50"/>
      <c r="OME18" s="50"/>
      <c r="OMF18" s="50"/>
      <c r="OMG18" s="50"/>
      <c r="OMH18" s="50"/>
      <c r="OMI18" s="50"/>
      <c r="OMJ18" s="50"/>
      <c r="OMK18" s="50"/>
      <c r="OML18" s="50"/>
      <c r="OMM18" s="50"/>
      <c r="OMN18" s="50"/>
      <c r="OMO18" s="50"/>
      <c r="OMP18" s="50"/>
      <c r="OMQ18" s="50"/>
      <c r="OMR18" s="50"/>
      <c r="OMS18" s="50"/>
      <c r="OMT18" s="50"/>
      <c r="OMU18" s="50"/>
      <c r="OMV18" s="50"/>
      <c r="OMW18" s="50"/>
      <c r="OMX18" s="50"/>
      <c r="OMY18" s="50"/>
      <c r="OMZ18" s="50"/>
      <c r="ONA18" s="50"/>
      <c r="ONB18" s="50"/>
      <c r="ONC18" s="50"/>
      <c r="OND18" s="50"/>
      <c r="ONE18" s="50"/>
      <c r="ONF18" s="50"/>
      <c r="ONG18" s="50"/>
      <c r="ONH18" s="50"/>
      <c r="ONI18" s="50"/>
      <c r="ONJ18" s="50"/>
      <c r="ONK18" s="50"/>
      <c r="ONL18" s="50"/>
      <c r="ONM18" s="50"/>
      <c r="ONN18" s="50"/>
      <c r="ONO18" s="50"/>
      <c r="ONP18" s="50"/>
      <c r="ONQ18" s="50"/>
      <c r="ONR18" s="50"/>
      <c r="ONS18" s="50"/>
      <c r="ONT18" s="50"/>
      <c r="ONU18" s="50"/>
      <c r="ONV18" s="50"/>
      <c r="ONW18" s="50"/>
      <c r="ONX18" s="50"/>
      <c r="ONY18" s="50"/>
      <c r="ONZ18" s="50"/>
      <c r="OOA18" s="50"/>
      <c r="OOB18" s="50"/>
      <c r="OOC18" s="50"/>
      <c r="OOD18" s="50"/>
      <c r="OOE18" s="50"/>
      <c r="OOF18" s="50"/>
      <c r="OOG18" s="50"/>
      <c r="OOH18" s="50"/>
      <c r="OOI18" s="50"/>
      <c r="OOJ18" s="50"/>
      <c r="OOK18" s="50"/>
      <c r="OOL18" s="50"/>
      <c r="OOM18" s="50"/>
      <c r="OON18" s="50"/>
      <c r="OOO18" s="50"/>
      <c r="OOP18" s="50"/>
      <c r="OOQ18" s="50"/>
      <c r="OOR18" s="50"/>
      <c r="OOS18" s="50"/>
      <c r="OOT18" s="50"/>
      <c r="OOU18" s="50"/>
      <c r="OOV18" s="50"/>
      <c r="OOW18" s="50"/>
      <c r="OOX18" s="50"/>
      <c r="OOY18" s="50"/>
      <c r="OOZ18" s="50"/>
      <c r="OPA18" s="50"/>
      <c r="OPB18" s="50"/>
      <c r="OPC18" s="50"/>
      <c r="OPD18" s="50"/>
      <c r="OPE18" s="50"/>
      <c r="OPF18" s="50"/>
      <c r="OPG18" s="50"/>
      <c r="OPH18" s="50"/>
      <c r="OPI18" s="50"/>
      <c r="OPJ18" s="50"/>
      <c r="OPK18" s="50"/>
      <c r="OPL18" s="50"/>
      <c r="OPM18" s="50"/>
      <c r="OPN18" s="50"/>
      <c r="OPO18" s="50"/>
      <c r="OPP18" s="50"/>
      <c r="OPQ18" s="50"/>
      <c r="OPR18" s="50"/>
      <c r="OPS18" s="50"/>
      <c r="OPT18" s="50"/>
      <c r="OPU18" s="50"/>
      <c r="OPV18" s="50"/>
      <c r="OPW18" s="50"/>
      <c r="OPX18" s="50"/>
      <c r="OPY18" s="50"/>
      <c r="OPZ18" s="50"/>
      <c r="OQA18" s="50"/>
      <c r="OQB18" s="50"/>
      <c r="OQC18" s="50"/>
      <c r="OQD18" s="50"/>
      <c r="OQE18" s="50"/>
      <c r="OQF18" s="50"/>
      <c r="OQG18" s="50"/>
      <c r="OQH18" s="50"/>
      <c r="OQI18" s="50"/>
      <c r="OQJ18" s="50"/>
      <c r="OQK18" s="50"/>
      <c r="OQL18" s="50"/>
      <c r="OQM18" s="50"/>
      <c r="OQN18" s="50"/>
      <c r="OQO18" s="50"/>
      <c r="OQP18" s="50"/>
      <c r="OQQ18" s="50"/>
      <c r="OQR18" s="50"/>
      <c r="OQS18" s="50"/>
      <c r="OQT18" s="50"/>
      <c r="OQU18" s="50"/>
      <c r="OQV18" s="50"/>
      <c r="OQW18" s="50"/>
      <c r="OQX18" s="50"/>
      <c r="OQY18" s="50"/>
      <c r="OQZ18" s="50"/>
      <c r="ORA18" s="50"/>
      <c r="ORB18" s="50"/>
      <c r="ORC18" s="50"/>
      <c r="ORD18" s="50"/>
      <c r="ORE18" s="50"/>
      <c r="ORF18" s="50"/>
      <c r="ORG18" s="50"/>
      <c r="ORH18" s="50"/>
      <c r="ORI18" s="50"/>
      <c r="ORJ18" s="50"/>
      <c r="ORK18" s="50"/>
      <c r="ORL18" s="50"/>
      <c r="ORM18" s="50"/>
      <c r="ORN18" s="50"/>
      <c r="ORO18" s="50"/>
      <c r="ORP18" s="50"/>
      <c r="ORQ18" s="50"/>
      <c r="ORR18" s="50"/>
      <c r="ORS18" s="50"/>
      <c r="ORT18" s="50"/>
      <c r="ORU18" s="50"/>
      <c r="ORV18" s="50"/>
      <c r="ORW18" s="50"/>
      <c r="ORX18" s="50"/>
      <c r="ORY18" s="50"/>
      <c r="ORZ18" s="50"/>
      <c r="OSA18" s="50"/>
      <c r="OSB18" s="50"/>
      <c r="OSC18" s="50"/>
      <c r="OSD18" s="50"/>
      <c r="OSE18" s="50"/>
      <c r="OSF18" s="50"/>
      <c r="OSG18" s="50"/>
      <c r="OSH18" s="50"/>
      <c r="OSI18" s="50"/>
      <c r="OSJ18" s="50"/>
      <c r="OSK18" s="50"/>
      <c r="OSL18" s="50"/>
      <c r="OSM18" s="50"/>
      <c r="OSN18" s="50"/>
      <c r="OSO18" s="50"/>
      <c r="OSP18" s="50"/>
      <c r="OSQ18" s="50"/>
      <c r="OSR18" s="50"/>
      <c r="OSS18" s="50"/>
      <c r="OST18" s="50"/>
      <c r="OSU18" s="50"/>
      <c r="OSV18" s="50"/>
      <c r="OSW18" s="50"/>
      <c r="OSX18" s="50"/>
      <c r="OSY18" s="50"/>
      <c r="OSZ18" s="50"/>
      <c r="OTA18" s="50"/>
      <c r="OTB18" s="50"/>
      <c r="OTC18" s="50"/>
      <c r="OTD18" s="50"/>
      <c r="OTE18" s="50"/>
      <c r="OTF18" s="50"/>
      <c r="OTG18" s="50"/>
      <c r="OTH18" s="50"/>
      <c r="OTI18" s="50"/>
      <c r="OTJ18" s="50"/>
      <c r="OTK18" s="50"/>
      <c r="OTL18" s="50"/>
      <c r="OTM18" s="50"/>
      <c r="OTN18" s="50"/>
      <c r="OTO18" s="50"/>
      <c r="OTP18" s="50"/>
      <c r="OTQ18" s="50"/>
      <c r="OTR18" s="50"/>
      <c r="OTS18" s="50"/>
      <c r="OTT18" s="50"/>
      <c r="OTU18" s="50"/>
      <c r="OTV18" s="50"/>
      <c r="OTW18" s="50"/>
      <c r="OTX18" s="50"/>
      <c r="OTY18" s="50"/>
      <c r="OTZ18" s="50"/>
      <c r="OUA18" s="50"/>
      <c r="OUB18" s="50"/>
      <c r="OUC18" s="50"/>
      <c r="OUD18" s="50"/>
      <c r="OUE18" s="50"/>
      <c r="OUF18" s="50"/>
      <c r="OUG18" s="50"/>
      <c r="OUH18" s="50"/>
      <c r="OUI18" s="50"/>
      <c r="OUJ18" s="50"/>
      <c r="OUK18" s="50"/>
      <c r="OUL18" s="50"/>
      <c r="OUM18" s="50"/>
      <c r="OUN18" s="50"/>
      <c r="OUO18" s="50"/>
      <c r="OUP18" s="50"/>
      <c r="OUQ18" s="50"/>
      <c r="OUR18" s="50"/>
      <c r="OUS18" s="50"/>
      <c r="OUT18" s="50"/>
      <c r="OUU18" s="50"/>
      <c r="OUV18" s="50"/>
      <c r="OUW18" s="50"/>
      <c r="OUX18" s="50"/>
      <c r="OUY18" s="50"/>
      <c r="OUZ18" s="50"/>
      <c r="OVA18" s="50"/>
      <c r="OVB18" s="50"/>
      <c r="OVC18" s="50"/>
      <c r="OVD18" s="50"/>
      <c r="OVE18" s="50"/>
      <c r="OVF18" s="50"/>
      <c r="OVG18" s="50"/>
      <c r="OVH18" s="50"/>
      <c r="OVI18" s="50"/>
      <c r="OVJ18" s="50"/>
      <c r="OVK18" s="50"/>
      <c r="OVL18" s="50"/>
      <c r="OVM18" s="50"/>
      <c r="OVN18" s="50"/>
      <c r="OVO18" s="50"/>
      <c r="OVP18" s="50"/>
      <c r="OVQ18" s="50"/>
      <c r="OVR18" s="50"/>
      <c r="OVS18" s="50"/>
      <c r="OVT18" s="50"/>
      <c r="OVU18" s="50"/>
      <c r="OVV18" s="50"/>
      <c r="OVW18" s="50"/>
      <c r="OVX18" s="50"/>
      <c r="OVY18" s="50"/>
      <c r="OVZ18" s="50"/>
      <c r="OWA18" s="50"/>
      <c r="OWB18" s="50"/>
      <c r="OWC18" s="50"/>
      <c r="OWD18" s="50"/>
      <c r="OWE18" s="50"/>
      <c r="OWF18" s="50"/>
      <c r="OWG18" s="50"/>
      <c r="OWH18" s="50"/>
      <c r="OWI18" s="50"/>
      <c r="OWJ18" s="50"/>
      <c r="OWK18" s="50"/>
      <c r="OWL18" s="50"/>
      <c r="OWM18" s="50"/>
      <c r="OWN18" s="50"/>
      <c r="OWO18" s="50"/>
      <c r="OWP18" s="50"/>
      <c r="OWQ18" s="50"/>
      <c r="OWR18" s="50"/>
      <c r="OWS18" s="50"/>
      <c r="OWT18" s="50"/>
      <c r="OWU18" s="50"/>
      <c r="OWV18" s="50"/>
      <c r="OWW18" s="50"/>
      <c r="OWX18" s="50"/>
      <c r="OWY18" s="50"/>
      <c r="OWZ18" s="50"/>
      <c r="OXA18" s="50"/>
      <c r="OXB18" s="50"/>
      <c r="OXC18" s="50"/>
      <c r="OXD18" s="50"/>
      <c r="OXE18" s="50"/>
      <c r="OXF18" s="50"/>
      <c r="OXG18" s="50"/>
      <c r="OXH18" s="50"/>
      <c r="OXI18" s="50"/>
      <c r="OXJ18" s="50"/>
      <c r="OXK18" s="50"/>
      <c r="OXL18" s="50"/>
      <c r="OXM18" s="50"/>
      <c r="OXN18" s="50"/>
      <c r="OXO18" s="50"/>
      <c r="OXP18" s="50"/>
      <c r="OXQ18" s="50"/>
      <c r="OXR18" s="50"/>
      <c r="OXS18" s="50"/>
      <c r="OXT18" s="50"/>
      <c r="OXU18" s="50"/>
      <c r="OXV18" s="50"/>
      <c r="OXW18" s="50"/>
      <c r="OXX18" s="50"/>
      <c r="OXY18" s="50"/>
      <c r="OXZ18" s="50"/>
      <c r="OYA18" s="50"/>
      <c r="OYB18" s="50"/>
      <c r="OYC18" s="50"/>
      <c r="OYD18" s="50"/>
      <c r="OYE18" s="50"/>
      <c r="OYF18" s="50"/>
      <c r="OYG18" s="50"/>
      <c r="OYH18" s="50"/>
      <c r="OYI18" s="50"/>
      <c r="OYJ18" s="50"/>
      <c r="OYK18" s="50"/>
      <c r="OYL18" s="50"/>
      <c r="OYM18" s="50"/>
      <c r="OYN18" s="50"/>
      <c r="OYO18" s="50"/>
      <c r="OYP18" s="50"/>
      <c r="OYQ18" s="50"/>
      <c r="OYR18" s="50"/>
      <c r="OYS18" s="50"/>
      <c r="OYT18" s="50"/>
      <c r="OYU18" s="50"/>
      <c r="OYV18" s="50"/>
      <c r="OYW18" s="50"/>
      <c r="OYX18" s="50"/>
      <c r="OYY18" s="50"/>
      <c r="OYZ18" s="50"/>
      <c r="OZA18" s="50"/>
      <c r="OZB18" s="50"/>
      <c r="OZC18" s="50"/>
      <c r="OZD18" s="50"/>
      <c r="OZE18" s="50"/>
      <c r="OZF18" s="50"/>
      <c r="OZG18" s="50"/>
      <c r="OZH18" s="50"/>
      <c r="OZI18" s="50"/>
      <c r="OZJ18" s="50"/>
      <c r="OZK18" s="50"/>
      <c r="OZL18" s="50"/>
      <c r="OZM18" s="50"/>
      <c r="OZN18" s="50"/>
      <c r="OZO18" s="50"/>
      <c r="OZP18" s="50"/>
      <c r="OZQ18" s="50"/>
      <c r="OZR18" s="50"/>
      <c r="OZS18" s="50"/>
      <c r="OZT18" s="50"/>
      <c r="OZU18" s="50"/>
      <c r="OZV18" s="50"/>
      <c r="OZW18" s="50"/>
      <c r="OZX18" s="50"/>
      <c r="OZY18" s="50"/>
      <c r="OZZ18" s="50"/>
      <c r="PAA18" s="50"/>
      <c r="PAB18" s="50"/>
      <c r="PAC18" s="50"/>
      <c r="PAD18" s="50"/>
      <c r="PAE18" s="50"/>
      <c r="PAF18" s="50"/>
      <c r="PAG18" s="50"/>
      <c r="PAH18" s="50"/>
      <c r="PAI18" s="50"/>
      <c r="PAJ18" s="50"/>
      <c r="PAK18" s="50"/>
      <c r="PAL18" s="50"/>
      <c r="PAM18" s="50"/>
      <c r="PAN18" s="50"/>
      <c r="PAO18" s="50"/>
      <c r="PAP18" s="50"/>
      <c r="PAQ18" s="50"/>
      <c r="PAR18" s="50"/>
      <c r="PAS18" s="50"/>
      <c r="PAT18" s="50"/>
      <c r="PAU18" s="50"/>
      <c r="PAV18" s="50"/>
      <c r="PAW18" s="50"/>
      <c r="PAX18" s="50"/>
      <c r="PAY18" s="50"/>
      <c r="PAZ18" s="50"/>
      <c r="PBA18" s="50"/>
      <c r="PBB18" s="50"/>
      <c r="PBC18" s="50"/>
      <c r="PBD18" s="50"/>
      <c r="PBE18" s="50"/>
      <c r="PBF18" s="50"/>
      <c r="PBG18" s="50"/>
      <c r="PBH18" s="50"/>
      <c r="PBI18" s="50"/>
      <c r="PBJ18" s="50"/>
      <c r="PBK18" s="50"/>
      <c r="PBL18" s="50"/>
      <c r="PBM18" s="50"/>
      <c r="PBN18" s="50"/>
      <c r="PBO18" s="50"/>
      <c r="PBP18" s="50"/>
      <c r="PBQ18" s="50"/>
      <c r="PBR18" s="50"/>
      <c r="PBS18" s="50"/>
      <c r="PBT18" s="50"/>
      <c r="PBU18" s="50"/>
      <c r="PBV18" s="50"/>
      <c r="PBW18" s="50"/>
      <c r="PBX18" s="50"/>
      <c r="PBY18" s="50"/>
      <c r="PBZ18" s="50"/>
      <c r="PCA18" s="50"/>
      <c r="PCB18" s="50"/>
      <c r="PCC18" s="50"/>
      <c r="PCD18" s="50"/>
      <c r="PCE18" s="50"/>
      <c r="PCF18" s="50"/>
      <c r="PCG18" s="50"/>
      <c r="PCH18" s="50"/>
      <c r="PCI18" s="50"/>
      <c r="PCJ18" s="50"/>
      <c r="PCK18" s="50"/>
      <c r="PCL18" s="50"/>
      <c r="PCM18" s="50"/>
      <c r="PCN18" s="50"/>
      <c r="PCO18" s="50"/>
      <c r="PCP18" s="50"/>
      <c r="PCQ18" s="50"/>
      <c r="PCR18" s="50"/>
      <c r="PCS18" s="50"/>
      <c r="PCT18" s="50"/>
      <c r="PCU18" s="50"/>
      <c r="PCV18" s="50"/>
      <c r="PCW18" s="50"/>
      <c r="PCX18" s="50"/>
      <c r="PCY18" s="50"/>
      <c r="PCZ18" s="50"/>
      <c r="PDA18" s="50"/>
      <c r="PDB18" s="50"/>
      <c r="PDC18" s="50"/>
      <c r="PDD18" s="50"/>
      <c r="PDE18" s="50"/>
      <c r="PDF18" s="50"/>
      <c r="PDG18" s="50"/>
      <c r="PDH18" s="50"/>
      <c r="PDI18" s="50"/>
      <c r="PDJ18" s="50"/>
      <c r="PDK18" s="50"/>
      <c r="PDL18" s="50"/>
      <c r="PDM18" s="50"/>
      <c r="PDN18" s="50"/>
      <c r="PDO18" s="50"/>
      <c r="PDP18" s="50"/>
      <c r="PDQ18" s="50"/>
      <c r="PDR18" s="50"/>
      <c r="PDS18" s="50"/>
      <c r="PDT18" s="50"/>
      <c r="PDU18" s="50"/>
      <c r="PDV18" s="50"/>
      <c r="PDW18" s="50"/>
      <c r="PDX18" s="50"/>
      <c r="PDY18" s="50"/>
      <c r="PDZ18" s="50"/>
      <c r="PEA18" s="50"/>
      <c r="PEB18" s="50"/>
      <c r="PEC18" s="50"/>
      <c r="PED18" s="50"/>
      <c r="PEE18" s="50"/>
      <c r="PEF18" s="50"/>
      <c r="PEG18" s="50"/>
      <c r="PEH18" s="50"/>
      <c r="PEI18" s="50"/>
      <c r="PEJ18" s="50"/>
      <c r="PEK18" s="50"/>
      <c r="PEL18" s="50"/>
      <c r="PEM18" s="50"/>
      <c r="PEN18" s="50"/>
      <c r="PEO18" s="50"/>
      <c r="PEP18" s="50"/>
      <c r="PEQ18" s="50"/>
      <c r="PER18" s="50"/>
      <c r="PES18" s="50"/>
      <c r="PET18" s="50"/>
      <c r="PEU18" s="50"/>
      <c r="PEV18" s="50"/>
      <c r="PEW18" s="50"/>
      <c r="PEX18" s="50"/>
      <c r="PEY18" s="50"/>
      <c r="PEZ18" s="50"/>
      <c r="PFA18" s="50"/>
      <c r="PFB18" s="50"/>
      <c r="PFC18" s="50"/>
      <c r="PFD18" s="50"/>
      <c r="PFE18" s="50"/>
      <c r="PFF18" s="50"/>
      <c r="PFG18" s="50"/>
      <c r="PFH18" s="50"/>
      <c r="PFI18" s="50"/>
      <c r="PFJ18" s="50"/>
      <c r="PFK18" s="50"/>
      <c r="PFL18" s="50"/>
      <c r="PFM18" s="50"/>
      <c r="PFN18" s="50"/>
      <c r="PFO18" s="50"/>
      <c r="PFP18" s="50"/>
      <c r="PFQ18" s="50"/>
      <c r="PFR18" s="50"/>
      <c r="PFS18" s="50"/>
      <c r="PFT18" s="50"/>
      <c r="PFU18" s="50"/>
      <c r="PFV18" s="50"/>
      <c r="PFW18" s="50"/>
      <c r="PFX18" s="50"/>
      <c r="PFY18" s="50"/>
      <c r="PFZ18" s="50"/>
      <c r="PGA18" s="50"/>
      <c r="PGB18" s="50"/>
      <c r="PGC18" s="50"/>
      <c r="PGD18" s="50"/>
      <c r="PGE18" s="50"/>
      <c r="PGF18" s="50"/>
      <c r="PGG18" s="50"/>
      <c r="PGH18" s="50"/>
      <c r="PGI18" s="50"/>
      <c r="PGJ18" s="50"/>
      <c r="PGK18" s="50"/>
      <c r="PGL18" s="50"/>
      <c r="PGM18" s="50"/>
      <c r="PGN18" s="50"/>
      <c r="PGO18" s="50"/>
      <c r="PGP18" s="50"/>
      <c r="PGQ18" s="50"/>
      <c r="PGR18" s="50"/>
      <c r="PGS18" s="50"/>
      <c r="PGT18" s="50"/>
      <c r="PGU18" s="50"/>
      <c r="PGV18" s="50"/>
      <c r="PGW18" s="50"/>
      <c r="PGX18" s="50"/>
      <c r="PGY18" s="50"/>
      <c r="PGZ18" s="50"/>
      <c r="PHA18" s="50"/>
      <c r="PHB18" s="50"/>
      <c r="PHC18" s="50"/>
      <c r="PHD18" s="50"/>
      <c r="PHE18" s="50"/>
      <c r="PHF18" s="50"/>
      <c r="PHG18" s="50"/>
      <c r="PHH18" s="50"/>
      <c r="PHI18" s="50"/>
      <c r="PHJ18" s="50"/>
      <c r="PHK18" s="50"/>
      <c r="PHL18" s="50"/>
      <c r="PHM18" s="50"/>
      <c r="PHN18" s="50"/>
      <c r="PHO18" s="50"/>
      <c r="PHP18" s="50"/>
      <c r="PHQ18" s="50"/>
      <c r="PHR18" s="50"/>
      <c r="PHS18" s="50"/>
      <c r="PHT18" s="50"/>
      <c r="PHU18" s="50"/>
      <c r="PHV18" s="50"/>
      <c r="PHW18" s="50"/>
      <c r="PHX18" s="50"/>
      <c r="PHY18" s="50"/>
      <c r="PHZ18" s="50"/>
      <c r="PIA18" s="50"/>
      <c r="PIB18" s="50"/>
      <c r="PIC18" s="50"/>
      <c r="PID18" s="50"/>
      <c r="PIE18" s="50"/>
      <c r="PIF18" s="50"/>
      <c r="PIG18" s="50"/>
      <c r="PIH18" s="50"/>
      <c r="PII18" s="50"/>
      <c r="PIJ18" s="50"/>
      <c r="PIK18" s="50"/>
      <c r="PIL18" s="50"/>
      <c r="PIM18" s="50"/>
      <c r="PIN18" s="50"/>
      <c r="PIO18" s="50"/>
      <c r="PIP18" s="50"/>
      <c r="PIQ18" s="50"/>
      <c r="PIR18" s="50"/>
      <c r="PIS18" s="50"/>
      <c r="PIT18" s="50"/>
      <c r="PIU18" s="50"/>
      <c r="PIV18" s="50"/>
      <c r="PIW18" s="50"/>
      <c r="PIX18" s="50"/>
      <c r="PIY18" s="50"/>
      <c r="PIZ18" s="50"/>
      <c r="PJA18" s="50"/>
      <c r="PJB18" s="50"/>
      <c r="PJC18" s="50"/>
      <c r="PJD18" s="50"/>
      <c r="PJE18" s="50"/>
      <c r="PJF18" s="50"/>
      <c r="PJG18" s="50"/>
      <c r="PJH18" s="50"/>
      <c r="PJI18" s="50"/>
      <c r="PJJ18" s="50"/>
      <c r="PJK18" s="50"/>
      <c r="PJL18" s="50"/>
      <c r="PJM18" s="50"/>
      <c r="PJN18" s="50"/>
      <c r="PJO18" s="50"/>
      <c r="PJP18" s="50"/>
      <c r="PJQ18" s="50"/>
      <c r="PJR18" s="50"/>
      <c r="PJS18" s="50"/>
      <c r="PJT18" s="50"/>
      <c r="PJU18" s="50"/>
      <c r="PJV18" s="50"/>
      <c r="PJW18" s="50"/>
      <c r="PJX18" s="50"/>
      <c r="PJY18" s="50"/>
      <c r="PJZ18" s="50"/>
      <c r="PKA18" s="50"/>
      <c r="PKB18" s="50"/>
      <c r="PKC18" s="50"/>
      <c r="PKD18" s="50"/>
      <c r="PKE18" s="50"/>
      <c r="PKF18" s="50"/>
      <c r="PKG18" s="50"/>
      <c r="PKH18" s="50"/>
      <c r="PKI18" s="50"/>
      <c r="PKJ18" s="50"/>
      <c r="PKK18" s="50"/>
      <c r="PKL18" s="50"/>
      <c r="PKM18" s="50"/>
      <c r="PKN18" s="50"/>
      <c r="PKO18" s="50"/>
      <c r="PKP18" s="50"/>
      <c r="PKQ18" s="50"/>
      <c r="PKR18" s="50"/>
      <c r="PKS18" s="50"/>
      <c r="PKT18" s="50"/>
      <c r="PKU18" s="50"/>
      <c r="PKV18" s="50"/>
      <c r="PKW18" s="50"/>
      <c r="PKX18" s="50"/>
      <c r="PKY18" s="50"/>
      <c r="PKZ18" s="50"/>
      <c r="PLA18" s="50"/>
      <c r="PLB18" s="50"/>
      <c r="PLC18" s="50"/>
      <c r="PLD18" s="50"/>
      <c r="PLE18" s="50"/>
      <c r="PLF18" s="50"/>
      <c r="PLG18" s="50"/>
      <c r="PLH18" s="50"/>
      <c r="PLI18" s="50"/>
      <c r="PLJ18" s="50"/>
      <c r="PLK18" s="50"/>
      <c r="PLL18" s="50"/>
      <c r="PLM18" s="50"/>
      <c r="PLN18" s="50"/>
      <c r="PLO18" s="50"/>
      <c r="PLP18" s="50"/>
      <c r="PLQ18" s="50"/>
      <c r="PLR18" s="50"/>
      <c r="PLS18" s="50"/>
      <c r="PLT18" s="50"/>
      <c r="PLU18" s="50"/>
      <c r="PLV18" s="50"/>
      <c r="PLW18" s="50"/>
      <c r="PLX18" s="50"/>
      <c r="PLY18" s="50"/>
      <c r="PLZ18" s="50"/>
      <c r="PMA18" s="50"/>
      <c r="PMB18" s="50"/>
      <c r="PMC18" s="50"/>
      <c r="PMD18" s="50"/>
      <c r="PME18" s="50"/>
      <c r="PMF18" s="50"/>
      <c r="PMG18" s="50"/>
      <c r="PMH18" s="50"/>
      <c r="PMI18" s="50"/>
      <c r="PMJ18" s="50"/>
      <c r="PMK18" s="50"/>
      <c r="PML18" s="50"/>
      <c r="PMM18" s="50"/>
      <c r="PMN18" s="50"/>
      <c r="PMO18" s="50"/>
      <c r="PMP18" s="50"/>
      <c r="PMQ18" s="50"/>
      <c r="PMR18" s="50"/>
      <c r="PMS18" s="50"/>
      <c r="PMT18" s="50"/>
      <c r="PMU18" s="50"/>
      <c r="PMV18" s="50"/>
      <c r="PMW18" s="50"/>
      <c r="PMX18" s="50"/>
      <c r="PMY18" s="50"/>
      <c r="PMZ18" s="50"/>
      <c r="PNA18" s="50"/>
      <c r="PNB18" s="50"/>
      <c r="PNC18" s="50"/>
      <c r="PND18" s="50"/>
      <c r="PNE18" s="50"/>
      <c r="PNF18" s="50"/>
      <c r="PNG18" s="50"/>
      <c r="PNH18" s="50"/>
      <c r="PNI18" s="50"/>
      <c r="PNJ18" s="50"/>
      <c r="PNK18" s="50"/>
      <c r="PNL18" s="50"/>
      <c r="PNM18" s="50"/>
      <c r="PNN18" s="50"/>
      <c r="PNO18" s="50"/>
      <c r="PNP18" s="50"/>
      <c r="PNQ18" s="50"/>
      <c r="PNR18" s="50"/>
      <c r="PNS18" s="50"/>
      <c r="PNT18" s="50"/>
      <c r="PNU18" s="50"/>
      <c r="PNV18" s="50"/>
      <c r="PNW18" s="50"/>
      <c r="PNX18" s="50"/>
      <c r="PNY18" s="50"/>
      <c r="PNZ18" s="50"/>
      <c r="POA18" s="50"/>
      <c r="POB18" s="50"/>
      <c r="POC18" s="50"/>
      <c r="POD18" s="50"/>
      <c r="POE18" s="50"/>
      <c r="POF18" s="50"/>
      <c r="POG18" s="50"/>
      <c r="POH18" s="50"/>
      <c r="POI18" s="50"/>
      <c r="POJ18" s="50"/>
      <c r="POK18" s="50"/>
      <c r="POL18" s="50"/>
      <c r="POM18" s="50"/>
      <c r="PON18" s="50"/>
      <c r="POO18" s="50"/>
      <c r="POP18" s="50"/>
      <c r="POQ18" s="50"/>
      <c r="POR18" s="50"/>
      <c r="POS18" s="50"/>
      <c r="POT18" s="50"/>
      <c r="POU18" s="50"/>
      <c r="POV18" s="50"/>
      <c r="POW18" s="50"/>
      <c r="POX18" s="50"/>
      <c r="POY18" s="50"/>
      <c r="POZ18" s="50"/>
      <c r="PPA18" s="50"/>
      <c r="PPB18" s="50"/>
      <c r="PPC18" s="50"/>
      <c r="PPD18" s="50"/>
      <c r="PPE18" s="50"/>
      <c r="PPF18" s="50"/>
      <c r="PPG18" s="50"/>
      <c r="PPH18" s="50"/>
      <c r="PPI18" s="50"/>
      <c r="PPJ18" s="50"/>
      <c r="PPK18" s="50"/>
      <c r="PPL18" s="50"/>
      <c r="PPM18" s="50"/>
      <c r="PPN18" s="50"/>
      <c r="PPO18" s="50"/>
      <c r="PPP18" s="50"/>
      <c r="PPQ18" s="50"/>
      <c r="PPR18" s="50"/>
      <c r="PPS18" s="50"/>
      <c r="PPT18" s="50"/>
      <c r="PPU18" s="50"/>
      <c r="PPV18" s="50"/>
      <c r="PPW18" s="50"/>
      <c r="PPX18" s="50"/>
      <c r="PPY18" s="50"/>
      <c r="PPZ18" s="50"/>
      <c r="PQA18" s="50"/>
      <c r="PQB18" s="50"/>
      <c r="PQC18" s="50"/>
      <c r="PQD18" s="50"/>
      <c r="PQE18" s="50"/>
      <c r="PQF18" s="50"/>
      <c r="PQG18" s="50"/>
      <c r="PQH18" s="50"/>
      <c r="PQI18" s="50"/>
      <c r="PQJ18" s="50"/>
      <c r="PQK18" s="50"/>
      <c r="PQL18" s="50"/>
      <c r="PQM18" s="50"/>
      <c r="PQN18" s="50"/>
      <c r="PQO18" s="50"/>
      <c r="PQP18" s="50"/>
      <c r="PQQ18" s="50"/>
      <c r="PQR18" s="50"/>
      <c r="PQS18" s="50"/>
      <c r="PQT18" s="50"/>
      <c r="PQU18" s="50"/>
      <c r="PQV18" s="50"/>
      <c r="PQW18" s="50"/>
      <c r="PQX18" s="50"/>
      <c r="PQY18" s="50"/>
      <c r="PQZ18" s="50"/>
      <c r="PRA18" s="50"/>
      <c r="PRB18" s="50"/>
      <c r="PRC18" s="50"/>
      <c r="PRD18" s="50"/>
      <c r="PRE18" s="50"/>
      <c r="PRF18" s="50"/>
      <c r="PRG18" s="50"/>
      <c r="PRH18" s="50"/>
      <c r="PRI18" s="50"/>
      <c r="PRJ18" s="50"/>
      <c r="PRK18" s="50"/>
      <c r="PRL18" s="50"/>
      <c r="PRM18" s="50"/>
      <c r="PRN18" s="50"/>
      <c r="PRO18" s="50"/>
      <c r="PRP18" s="50"/>
      <c r="PRQ18" s="50"/>
      <c r="PRR18" s="50"/>
      <c r="PRS18" s="50"/>
      <c r="PRT18" s="50"/>
      <c r="PRU18" s="50"/>
      <c r="PRV18" s="50"/>
      <c r="PRW18" s="50"/>
      <c r="PRX18" s="50"/>
      <c r="PRY18" s="50"/>
      <c r="PRZ18" s="50"/>
      <c r="PSA18" s="50"/>
      <c r="PSB18" s="50"/>
      <c r="PSC18" s="50"/>
      <c r="PSD18" s="50"/>
      <c r="PSE18" s="50"/>
      <c r="PSF18" s="50"/>
      <c r="PSG18" s="50"/>
      <c r="PSH18" s="50"/>
      <c r="PSI18" s="50"/>
      <c r="PSJ18" s="50"/>
      <c r="PSK18" s="50"/>
      <c r="PSL18" s="50"/>
      <c r="PSM18" s="50"/>
      <c r="PSN18" s="50"/>
      <c r="PSO18" s="50"/>
      <c r="PSP18" s="50"/>
      <c r="PSQ18" s="50"/>
      <c r="PSR18" s="50"/>
      <c r="PSS18" s="50"/>
      <c r="PST18" s="50"/>
      <c r="PSU18" s="50"/>
      <c r="PSV18" s="50"/>
      <c r="PSW18" s="50"/>
      <c r="PSX18" s="50"/>
      <c r="PSY18" s="50"/>
      <c r="PSZ18" s="50"/>
      <c r="PTA18" s="50"/>
      <c r="PTB18" s="50"/>
      <c r="PTC18" s="50"/>
      <c r="PTD18" s="50"/>
      <c r="PTE18" s="50"/>
      <c r="PTF18" s="50"/>
      <c r="PTG18" s="50"/>
      <c r="PTH18" s="50"/>
      <c r="PTI18" s="50"/>
      <c r="PTJ18" s="50"/>
      <c r="PTK18" s="50"/>
      <c r="PTL18" s="50"/>
      <c r="PTM18" s="50"/>
      <c r="PTN18" s="50"/>
      <c r="PTO18" s="50"/>
      <c r="PTP18" s="50"/>
      <c r="PTQ18" s="50"/>
      <c r="PTR18" s="50"/>
      <c r="PTS18" s="50"/>
      <c r="PTT18" s="50"/>
      <c r="PTU18" s="50"/>
      <c r="PTV18" s="50"/>
      <c r="PTW18" s="50"/>
      <c r="PTX18" s="50"/>
      <c r="PTY18" s="50"/>
      <c r="PTZ18" s="50"/>
      <c r="PUA18" s="50"/>
      <c r="PUB18" s="50"/>
      <c r="PUC18" s="50"/>
      <c r="PUD18" s="50"/>
      <c r="PUE18" s="50"/>
      <c r="PUF18" s="50"/>
      <c r="PUG18" s="50"/>
      <c r="PUH18" s="50"/>
      <c r="PUI18" s="50"/>
      <c r="PUJ18" s="50"/>
      <c r="PUK18" s="50"/>
      <c r="PUL18" s="50"/>
      <c r="PUM18" s="50"/>
      <c r="PUN18" s="50"/>
      <c r="PUO18" s="50"/>
      <c r="PUP18" s="50"/>
      <c r="PUQ18" s="50"/>
      <c r="PUR18" s="50"/>
      <c r="PUS18" s="50"/>
      <c r="PUT18" s="50"/>
      <c r="PUU18" s="50"/>
      <c r="PUV18" s="50"/>
      <c r="PUW18" s="50"/>
      <c r="PUX18" s="50"/>
      <c r="PUY18" s="50"/>
      <c r="PUZ18" s="50"/>
      <c r="PVA18" s="50"/>
      <c r="PVB18" s="50"/>
      <c r="PVC18" s="50"/>
      <c r="PVD18" s="50"/>
      <c r="PVE18" s="50"/>
      <c r="PVF18" s="50"/>
      <c r="PVG18" s="50"/>
      <c r="PVH18" s="50"/>
      <c r="PVI18" s="50"/>
      <c r="PVJ18" s="50"/>
      <c r="PVK18" s="50"/>
      <c r="PVL18" s="50"/>
      <c r="PVM18" s="50"/>
      <c r="PVN18" s="50"/>
      <c r="PVO18" s="50"/>
      <c r="PVP18" s="50"/>
      <c r="PVQ18" s="50"/>
      <c r="PVR18" s="50"/>
      <c r="PVS18" s="50"/>
      <c r="PVT18" s="50"/>
      <c r="PVU18" s="50"/>
      <c r="PVV18" s="50"/>
      <c r="PVW18" s="50"/>
      <c r="PVX18" s="50"/>
      <c r="PVY18" s="50"/>
      <c r="PVZ18" s="50"/>
      <c r="PWA18" s="50"/>
      <c r="PWB18" s="50"/>
      <c r="PWC18" s="50"/>
      <c r="PWD18" s="50"/>
      <c r="PWE18" s="50"/>
      <c r="PWF18" s="50"/>
      <c r="PWG18" s="50"/>
      <c r="PWH18" s="50"/>
      <c r="PWI18" s="50"/>
      <c r="PWJ18" s="50"/>
      <c r="PWK18" s="50"/>
      <c r="PWL18" s="50"/>
      <c r="PWM18" s="50"/>
      <c r="PWN18" s="50"/>
      <c r="PWO18" s="50"/>
      <c r="PWP18" s="50"/>
      <c r="PWQ18" s="50"/>
      <c r="PWR18" s="50"/>
      <c r="PWS18" s="50"/>
      <c r="PWT18" s="50"/>
      <c r="PWU18" s="50"/>
      <c r="PWV18" s="50"/>
      <c r="PWW18" s="50"/>
      <c r="PWX18" s="50"/>
      <c r="PWY18" s="50"/>
      <c r="PWZ18" s="50"/>
      <c r="PXA18" s="50"/>
      <c r="PXB18" s="50"/>
      <c r="PXC18" s="50"/>
      <c r="PXD18" s="50"/>
      <c r="PXE18" s="50"/>
      <c r="PXF18" s="50"/>
      <c r="PXG18" s="50"/>
      <c r="PXH18" s="50"/>
      <c r="PXI18" s="50"/>
      <c r="PXJ18" s="50"/>
      <c r="PXK18" s="50"/>
      <c r="PXL18" s="50"/>
      <c r="PXM18" s="50"/>
      <c r="PXN18" s="50"/>
      <c r="PXO18" s="50"/>
      <c r="PXP18" s="50"/>
      <c r="PXQ18" s="50"/>
      <c r="PXR18" s="50"/>
      <c r="PXS18" s="50"/>
      <c r="PXT18" s="50"/>
      <c r="PXU18" s="50"/>
      <c r="PXV18" s="50"/>
      <c r="PXW18" s="50"/>
      <c r="PXX18" s="50"/>
      <c r="PXY18" s="50"/>
      <c r="PXZ18" s="50"/>
      <c r="PYA18" s="50"/>
      <c r="PYB18" s="50"/>
      <c r="PYC18" s="50"/>
      <c r="PYD18" s="50"/>
      <c r="PYE18" s="50"/>
      <c r="PYF18" s="50"/>
      <c r="PYG18" s="50"/>
      <c r="PYH18" s="50"/>
      <c r="PYI18" s="50"/>
      <c r="PYJ18" s="50"/>
      <c r="PYK18" s="50"/>
      <c r="PYL18" s="50"/>
      <c r="PYM18" s="50"/>
      <c r="PYN18" s="50"/>
      <c r="PYO18" s="50"/>
      <c r="PYP18" s="50"/>
      <c r="PYQ18" s="50"/>
      <c r="PYR18" s="50"/>
      <c r="PYS18" s="50"/>
      <c r="PYT18" s="50"/>
      <c r="PYU18" s="50"/>
      <c r="PYV18" s="50"/>
      <c r="PYW18" s="50"/>
      <c r="PYX18" s="50"/>
      <c r="PYY18" s="50"/>
      <c r="PYZ18" s="50"/>
      <c r="PZA18" s="50"/>
      <c r="PZB18" s="50"/>
      <c r="PZC18" s="50"/>
      <c r="PZD18" s="50"/>
      <c r="PZE18" s="50"/>
      <c r="PZF18" s="50"/>
      <c r="PZG18" s="50"/>
      <c r="PZH18" s="50"/>
      <c r="PZI18" s="50"/>
      <c r="PZJ18" s="50"/>
      <c r="PZK18" s="50"/>
      <c r="PZL18" s="50"/>
      <c r="PZM18" s="50"/>
      <c r="PZN18" s="50"/>
      <c r="PZO18" s="50"/>
      <c r="PZP18" s="50"/>
      <c r="PZQ18" s="50"/>
      <c r="PZR18" s="50"/>
      <c r="PZS18" s="50"/>
      <c r="PZT18" s="50"/>
      <c r="PZU18" s="50"/>
      <c r="PZV18" s="50"/>
      <c r="PZW18" s="50"/>
      <c r="PZX18" s="50"/>
      <c r="PZY18" s="50"/>
      <c r="PZZ18" s="50"/>
      <c r="QAA18" s="50"/>
      <c r="QAB18" s="50"/>
      <c r="QAC18" s="50"/>
      <c r="QAD18" s="50"/>
      <c r="QAE18" s="50"/>
      <c r="QAF18" s="50"/>
      <c r="QAG18" s="50"/>
      <c r="QAH18" s="50"/>
      <c r="QAI18" s="50"/>
      <c r="QAJ18" s="50"/>
      <c r="QAK18" s="50"/>
      <c r="QAL18" s="50"/>
      <c r="QAM18" s="50"/>
      <c r="QAN18" s="50"/>
      <c r="QAO18" s="50"/>
      <c r="QAP18" s="50"/>
      <c r="QAQ18" s="50"/>
      <c r="QAR18" s="50"/>
      <c r="QAS18" s="50"/>
      <c r="QAT18" s="50"/>
      <c r="QAU18" s="50"/>
      <c r="QAV18" s="50"/>
      <c r="QAW18" s="50"/>
      <c r="QAX18" s="50"/>
      <c r="QAY18" s="50"/>
      <c r="QAZ18" s="50"/>
      <c r="QBA18" s="50"/>
      <c r="QBB18" s="50"/>
      <c r="QBC18" s="50"/>
      <c r="QBD18" s="50"/>
      <c r="QBE18" s="50"/>
      <c r="QBF18" s="50"/>
      <c r="QBG18" s="50"/>
      <c r="QBH18" s="50"/>
      <c r="QBI18" s="50"/>
      <c r="QBJ18" s="50"/>
      <c r="QBK18" s="50"/>
      <c r="QBL18" s="50"/>
      <c r="QBM18" s="50"/>
      <c r="QBN18" s="50"/>
      <c r="QBO18" s="50"/>
      <c r="QBP18" s="50"/>
      <c r="QBQ18" s="50"/>
      <c r="QBR18" s="50"/>
      <c r="QBS18" s="50"/>
      <c r="QBT18" s="50"/>
      <c r="QBU18" s="50"/>
      <c r="QBV18" s="50"/>
      <c r="QBW18" s="50"/>
      <c r="QBX18" s="50"/>
      <c r="QBY18" s="50"/>
      <c r="QBZ18" s="50"/>
      <c r="QCA18" s="50"/>
      <c r="QCB18" s="50"/>
      <c r="QCC18" s="50"/>
      <c r="QCD18" s="50"/>
      <c r="QCE18" s="50"/>
      <c r="QCF18" s="50"/>
      <c r="QCG18" s="50"/>
      <c r="QCH18" s="50"/>
      <c r="QCI18" s="50"/>
      <c r="QCJ18" s="50"/>
      <c r="QCK18" s="50"/>
      <c r="QCL18" s="50"/>
      <c r="QCM18" s="50"/>
      <c r="QCN18" s="50"/>
      <c r="QCO18" s="50"/>
      <c r="QCP18" s="50"/>
      <c r="QCQ18" s="50"/>
      <c r="QCR18" s="50"/>
      <c r="QCS18" s="50"/>
      <c r="QCT18" s="50"/>
      <c r="QCU18" s="50"/>
      <c r="QCV18" s="50"/>
      <c r="QCW18" s="50"/>
      <c r="QCX18" s="50"/>
      <c r="QCY18" s="50"/>
      <c r="QCZ18" s="50"/>
      <c r="QDA18" s="50"/>
      <c r="QDB18" s="50"/>
      <c r="QDC18" s="50"/>
      <c r="QDD18" s="50"/>
      <c r="QDE18" s="50"/>
      <c r="QDF18" s="50"/>
      <c r="QDG18" s="50"/>
      <c r="QDH18" s="50"/>
      <c r="QDI18" s="50"/>
      <c r="QDJ18" s="50"/>
      <c r="QDK18" s="50"/>
      <c r="QDL18" s="50"/>
      <c r="QDM18" s="50"/>
      <c r="QDN18" s="50"/>
      <c r="QDO18" s="50"/>
      <c r="QDP18" s="50"/>
      <c r="QDQ18" s="50"/>
      <c r="QDR18" s="50"/>
      <c r="QDS18" s="50"/>
      <c r="QDT18" s="50"/>
      <c r="QDU18" s="50"/>
      <c r="QDV18" s="50"/>
      <c r="QDW18" s="50"/>
      <c r="QDX18" s="50"/>
      <c r="QDY18" s="50"/>
      <c r="QDZ18" s="50"/>
      <c r="QEA18" s="50"/>
      <c r="QEB18" s="50"/>
      <c r="QEC18" s="50"/>
      <c r="QED18" s="50"/>
      <c r="QEE18" s="50"/>
      <c r="QEF18" s="50"/>
      <c r="QEG18" s="50"/>
      <c r="QEH18" s="50"/>
      <c r="QEI18" s="50"/>
      <c r="QEJ18" s="50"/>
      <c r="QEK18" s="50"/>
      <c r="QEL18" s="50"/>
      <c r="QEM18" s="50"/>
      <c r="QEN18" s="50"/>
      <c r="QEO18" s="50"/>
      <c r="QEP18" s="50"/>
      <c r="QEQ18" s="50"/>
      <c r="QER18" s="50"/>
      <c r="QES18" s="50"/>
      <c r="QET18" s="50"/>
      <c r="QEU18" s="50"/>
      <c r="QEV18" s="50"/>
      <c r="QEW18" s="50"/>
      <c r="QEX18" s="50"/>
      <c r="QEY18" s="50"/>
      <c r="QEZ18" s="50"/>
      <c r="QFA18" s="50"/>
      <c r="QFB18" s="50"/>
      <c r="QFC18" s="50"/>
      <c r="QFD18" s="50"/>
      <c r="QFE18" s="50"/>
      <c r="QFF18" s="50"/>
      <c r="QFG18" s="50"/>
      <c r="QFH18" s="50"/>
      <c r="QFI18" s="50"/>
      <c r="QFJ18" s="50"/>
      <c r="QFK18" s="50"/>
      <c r="QFL18" s="50"/>
      <c r="QFM18" s="50"/>
      <c r="QFN18" s="50"/>
      <c r="QFO18" s="50"/>
      <c r="QFP18" s="50"/>
      <c r="QFQ18" s="50"/>
      <c r="QFR18" s="50"/>
      <c r="QFS18" s="50"/>
      <c r="QFT18" s="50"/>
      <c r="QFU18" s="50"/>
      <c r="QFV18" s="50"/>
      <c r="QFW18" s="50"/>
      <c r="QFX18" s="50"/>
      <c r="QFY18" s="50"/>
      <c r="QFZ18" s="50"/>
      <c r="QGA18" s="50"/>
      <c r="QGB18" s="50"/>
      <c r="QGC18" s="50"/>
      <c r="QGD18" s="50"/>
      <c r="QGE18" s="50"/>
      <c r="QGF18" s="50"/>
      <c r="QGG18" s="50"/>
      <c r="QGH18" s="50"/>
      <c r="QGI18" s="50"/>
      <c r="QGJ18" s="50"/>
      <c r="QGK18" s="50"/>
      <c r="QGL18" s="50"/>
      <c r="QGM18" s="50"/>
      <c r="QGN18" s="50"/>
      <c r="QGO18" s="50"/>
      <c r="QGP18" s="50"/>
      <c r="QGQ18" s="50"/>
      <c r="QGR18" s="50"/>
      <c r="QGS18" s="50"/>
      <c r="QGT18" s="50"/>
      <c r="QGU18" s="50"/>
      <c r="QGV18" s="50"/>
      <c r="QGW18" s="50"/>
      <c r="QGX18" s="50"/>
      <c r="QGY18" s="50"/>
      <c r="QGZ18" s="50"/>
      <c r="QHA18" s="50"/>
      <c r="QHB18" s="50"/>
      <c r="QHC18" s="50"/>
      <c r="QHD18" s="50"/>
      <c r="QHE18" s="50"/>
      <c r="QHF18" s="50"/>
      <c r="QHG18" s="50"/>
      <c r="QHH18" s="50"/>
      <c r="QHI18" s="50"/>
      <c r="QHJ18" s="50"/>
      <c r="QHK18" s="50"/>
      <c r="QHL18" s="50"/>
      <c r="QHM18" s="50"/>
      <c r="QHN18" s="50"/>
      <c r="QHO18" s="50"/>
      <c r="QHP18" s="50"/>
      <c r="QHQ18" s="50"/>
      <c r="QHR18" s="50"/>
      <c r="QHS18" s="50"/>
      <c r="QHT18" s="50"/>
      <c r="QHU18" s="50"/>
      <c r="QHV18" s="50"/>
      <c r="QHW18" s="50"/>
      <c r="QHX18" s="50"/>
      <c r="QHY18" s="50"/>
      <c r="QHZ18" s="50"/>
      <c r="QIA18" s="50"/>
      <c r="QIB18" s="50"/>
      <c r="QIC18" s="50"/>
      <c r="QID18" s="50"/>
      <c r="QIE18" s="50"/>
      <c r="QIF18" s="50"/>
      <c r="QIG18" s="50"/>
      <c r="QIH18" s="50"/>
      <c r="QII18" s="50"/>
      <c r="QIJ18" s="50"/>
      <c r="QIK18" s="50"/>
      <c r="QIL18" s="50"/>
      <c r="QIM18" s="50"/>
      <c r="QIN18" s="50"/>
      <c r="QIO18" s="50"/>
      <c r="QIP18" s="50"/>
      <c r="QIQ18" s="50"/>
      <c r="QIR18" s="50"/>
      <c r="QIS18" s="50"/>
      <c r="QIT18" s="50"/>
      <c r="QIU18" s="50"/>
      <c r="QIV18" s="50"/>
      <c r="QIW18" s="50"/>
      <c r="QIX18" s="50"/>
      <c r="QIY18" s="50"/>
      <c r="QIZ18" s="50"/>
      <c r="QJA18" s="50"/>
      <c r="QJB18" s="50"/>
      <c r="QJC18" s="50"/>
      <c r="QJD18" s="50"/>
      <c r="QJE18" s="50"/>
      <c r="QJF18" s="50"/>
      <c r="QJG18" s="50"/>
      <c r="QJH18" s="50"/>
      <c r="QJI18" s="50"/>
      <c r="QJJ18" s="50"/>
      <c r="QJK18" s="50"/>
      <c r="QJL18" s="50"/>
      <c r="QJM18" s="50"/>
      <c r="QJN18" s="50"/>
      <c r="QJO18" s="50"/>
      <c r="QJP18" s="50"/>
      <c r="QJQ18" s="50"/>
      <c r="QJR18" s="50"/>
      <c r="QJS18" s="50"/>
      <c r="QJT18" s="50"/>
      <c r="QJU18" s="50"/>
      <c r="QJV18" s="50"/>
      <c r="QJW18" s="50"/>
      <c r="QJX18" s="50"/>
      <c r="QJY18" s="50"/>
      <c r="QJZ18" s="50"/>
      <c r="QKA18" s="50"/>
      <c r="QKB18" s="50"/>
      <c r="QKC18" s="50"/>
      <c r="QKD18" s="50"/>
      <c r="QKE18" s="50"/>
      <c r="QKF18" s="50"/>
      <c r="QKG18" s="50"/>
      <c r="QKH18" s="50"/>
      <c r="QKI18" s="50"/>
      <c r="QKJ18" s="50"/>
      <c r="QKK18" s="50"/>
      <c r="QKL18" s="50"/>
      <c r="QKM18" s="50"/>
      <c r="QKN18" s="50"/>
      <c r="QKO18" s="50"/>
      <c r="QKP18" s="50"/>
      <c r="QKQ18" s="50"/>
      <c r="QKR18" s="50"/>
      <c r="QKS18" s="50"/>
      <c r="QKT18" s="50"/>
      <c r="QKU18" s="50"/>
      <c r="QKV18" s="50"/>
      <c r="QKW18" s="50"/>
      <c r="QKX18" s="50"/>
      <c r="QKY18" s="50"/>
      <c r="QKZ18" s="50"/>
      <c r="QLA18" s="50"/>
      <c r="QLB18" s="50"/>
      <c r="QLC18" s="50"/>
      <c r="QLD18" s="50"/>
      <c r="QLE18" s="50"/>
      <c r="QLF18" s="50"/>
      <c r="QLG18" s="50"/>
      <c r="QLH18" s="50"/>
      <c r="QLI18" s="50"/>
      <c r="QLJ18" s="50"/>
      <c r="QLK18" s="50"/>
      <c r="QLL18" s="50"/>
      <c r="QLM18" s="50"/>
      <c r="QLN18" s="50"/>
      <c r="QLO18" s="50"/>
      <c r="QLP18" s="50"/>
      <c r="QLQ18" s="50"/>
      <c r="QLR18" s="50"/>
      <c r="QLS18" s="50"/>
      <c r="QLT18" s="50"/>
      <c r="QLU18" s="50"/>
      <c r="QLV18" s="50"/>
      <c r="QLW18" s="50"/>
      <c r="QLX18" s="50"/>
      <c r="QLY18" s="50"/>
      <c r="QLZ18" s="50"/>
      <c r="QMA18" s="50"/>
      <c r="QMB18" s="50"/>
      <c r="QMC18" s="50"/>
      <c r="QMD18" s="50"/>
      <c r="QME18" s="50"/>
      <c r="QMF18" s="50"/>
      <c r="QMG18" s="50"/>
      <c r="QMH18" s="50"/>
      <c r="QMI18" s="50"/>
      <c r="QMJ18" s="50"/>
      <c r="QMK18" s="50"/>
      <c r="QML18" s="50"/>
      <c r="QMM18" s="50"/>
      <c r="QMN18" s="50"/>
      <c r="QMO18" s="50"/>
      <c r="QMP18" s="50"/>
      <c r="QMQ18" s="50"/>
      <c r="QMR18" s="50"/>
      <c r="QMS18" s="50"/>
      <c r="QMT18" s="50"/>
      <c r="QMU18" s="50"/>
      <c r="QMV18" s="50"/>
      <c r="QMW18" s="50"/>
      <c r="QMX18" s="50"/>
      <c r="QMY18" s="50"/>
      <c r="QMZ18" s="50"/>
      <c r="QNA18" s="50"/>
      <c r="QNB18" s="50"/>
      <c r="QNC18" s="50"/>
      <c r="QND18" s="50"/>
      <c r="QNE18" s="50"/>
      <c r="QNF18" s="50"/>
      <c r="QNG18" s="50"/>
      <c r="QNH18" s="50"/>
      <c r="QNI18" s="50"/>
      <c r="QNJ18" s="50"/>
      <c r="QNK18" s="50"/>
      <c r="QNL18" s="50"/>
      <c r="QNM18" s="50"/>
      <c r="QNN18" s="50"/>
      <c r="QNO18" s="50"/>
      <c r="QNP18" s="50"/>
      <c r="QNQ18" s="50"/>
      <c r="QNR18" s="50"/>
      <c r="QNS18" s="50"/>
      <c r="QNT18" s="50"/>
      <c r="QNU18" s="50"/>
      <c r="QNV18" s="50"/>
      <c r="QNW18" s="50"/>
      <c r="QNX18" s="50"/>
      <c r="QNY18" s="50"/>
      <c r="QNZ18" s="50"/>
      <c r="QOA18" s="50"/>
      <c r="QOB18" s="50"/>
      <c r="QOC18" s="50"/>
      <c r="QOD18" s="50"/>
      <c r="QOE18" s="50"/>
      <c r="QOF18" s="50"/>
      <c r="QOG18" s="50"/>
      <c r="QOH18" s="50"/>
      <c r="QOI18" s="50"/>
      <c r="QOJ18" s="50"/>
      <c r="QOK18" s="50"/>
      <c r="QOL18" s="50"/>
      <c r="QOM18" s="50"/>
      <c r="QON18" s="50"/>
      <c r="QOO18" s="50"/>
      <c r="QOP18" s="50"/>
      <c r="QOQ18" s="50"/>
      <c r="QOR18" s="50"/>
      <c r="QOS18" s="50"/>
      <c r="QOT18" s="50"/>
      <c r="QOU18" s="50"/>
      <c r="QOV18" s="50"/>
      <c r="QOW18" s="50"/>
      <c r="QOX18" s="50"/>
      <c r="QOY18" s="50"/>
      <c r="QOZ18" s="50"/>
      <c r="QPA18" s="50"/>
      <c r="QPB18" s="50"/>
      <c r="QPC18" s="50"/>
      <c r="QPD18" s="50"/>
      <c r="QPE18" s="50"/>
      <c r="QPF18" s="50"/>
      <c r="QPG18" s="50"/>
      <c r="QPH18" s="50"/>
      <c r="QPI18" s="50"/>
      <c r="QPJ18" s="50"/>
      <c r="QPK18" s="50"/>
      <c r="QPL18" s="50"/>
      <c r="QPM18" s="50"/>
      <c r="QPN18" s="50"/>
      <c r="QPO18" s="50"/>
      <c r="QPP18" s="50"/>
      <c r="QPQ18" s="50"/>
      <c r="QPR18" s="50"/>
      <c r="QPS18" s="50"/>
      <c r="QPT18" s="50"/>
      <c r="QPU18" s="50"/>
      <c r="QPV18" s="50"/>
      <c r="QPW18" s="50"/>
      <c r="QPX18" s="50"/>
      <c r="QPY18" s="50"/>
      <c r="QPZ18" s="50"/>
      <c r="QQA18" s="50"/>
      <c r="QQB18" s="50"/>
      <c r="QQC18" s="50"/>
      <c r="QQD18" s="50"/>
      <c r="QQE18" s="50"/>
      <c r="QQF18" s="50"/>
      <c r="QQG18" s="50"/>
      <c r="QQH18" s="50"/>
      <c r="QQI18" s="50"/>
      <c r="QQJ18" s="50"/>
      <c r="QQK18" s="50"/>
      <c r="QQL18" s="50"/>
      <c r="QQM18" s="50"/>
      <c r="QQN18" s="50"/>
      <c r="QQO18" s="50"/>
      <c r="QQP18" s="50"/>
      <c r="QQQ18" s="50"/>
      <c r="QQR18" s="50"/>
      <c r="QQS18" s="50"/>
      <c r="QQT18" s="50"/>
      <c r="QQU18" s="50"/>
      <c r="QQV18" s="50"/>
      <c r="QQW18" s="50"/>
      <c r="QQX18" s="50"/>
      <c r="QQY18" s="50"/>
      <c r="QQZ18" s="50"/>
      <c r="QRA18" s="50"/>
      <c r="QRB18" s="50"/>
      <c r="QRC18" s="50"/>
      <c r="QRD18" s="50"/>
      <c r="QRE18" s="50"/>
      <c r="QRF18" s="50"/>
      <c r="QRG18" s="50"/>
      <c r="QRH18" s="50"/>
      <c r="QRI18" s="50"/>
      <c r="QRJ18" s="50"/>
      <c r="QRK18" s="50"/>
      <c r="QRL18" s="50"/>
      <c r="QRM18" s="50"/>
      <c r="QRN18" s="50"/>
      <c r="QRO18" s="50"/>
      <c r="QRP18" s="50"/>
      <c r="QRQ18" s="50"/>
      <c r="QRR18" s="50"/>
      <c r="QRS18" s="50"/>
      <c r="QRT18" s="50"/>
      <c r="QRU18" s="50"/>
      <c r="QRV18" s="50"/>
      <c r="QRW18" s="50"/>
      <c r="QRX18" s="50"/>
      <c r="QRY18" s="50"/>
      <c r="QRZ18" s="50"/>
      <c r="QSA18" s="50"/>
      <c r="QSB18" s="50"/>
      <c r="QSC18" s="50"/>
      <c r="QSD18" s="50"/>
      <c r="QSE18" s="50"/>
      <c r="QSF18" s="50"/>
      <c r="QSG18" s="50"/>
      <c r="QSH18" s="50"/>
      <c r="QSI18" s="50"/>
      <c r="QSJ18" s="50"/>
      <c r="QSK18" s="50"/>
      <c r="QSL18" s="50"/>
      <c r="QSM18" s="50"/>
      <c r="QSN18" s="50"/>
      <c r="QSO18" s="50"/>
      <c r="QSP18" s="50"/>
      <c r="QSQ18" s="50"/>
      <c r="QSR18" s="50"/>
      <c r="QSS18" s="50"/>
      <c r="QST18" s="50"/>
      <c r="QSU18" s="50"/>
      <c r="QSV18" s="50"/>
      <c r="QSW18" s="50"/>
      <c r="QSX18" s="50"/>
      <c r="QSY18" s="50"/>
      <c r="QSZ18" s="50"/>
      <c r="QTA18" s="50"/>
      <c r="QTB18" s="50"/>
      <c r="QTC18" s="50"/>
      <c r="QTD18" s="50"/>
      <c r="QTE18" s="50"/>
      <c r="QTF18" s="50"/>
      <c r="QTG18" s="50"/>
      <c r="QTH18" s="50"/>
      <c r="QTI18" s="50"/>
      <c r="QTJ18" s="50"/>
      <c r="QTK18" s="50"/>
      <c r="QTL18" s="50"/>
      <c r="QTM18" s="50"/>
      <c r="QTN18" s="50"/>
      <c r="QTO18" s="50"/>
      <c r="QTP18" s="50"/>
      <c r="QTQ18" s="50"/>
      <c r="QTR18" s="50"/>
      <c r="QTS18" s="50"/>
      <c r="QTT18" s="50"/>
      <c r="QTU18" s="50"/>
      <c r="QTV18" s="50"/>
      <c r="QTW18" s="50"/>
      <c r="QTX18" s="50"/>
      <c r="QTY18" s="50"/>
      <c r="QTZ18" s="50"/>
      <c r="QUA18" s="50"/>
      <c r="QUB18" s="50"/>
      <c r="QUC18" s="50"/>
      <c r="QUD18" s="50"/>
      <c r="QUE18" s="50"/>
      <c r="QUF18" s="50"/>
      <c r="QUG18" s="50"/>
      <c r="QUH18" s="50"/>
      <c r="QUI18" s="50"/>
      <c r="QUJ18" s="50"/>
      <c r="QUK18" s="50"/>
      <c r="QUL18" s="50"/>
      <c r="QUM18" s="50"/>
      <c r="QUN18" s="50"/>
      <c r="QUO18" s="50"/>
      <c r="QUP18" s="50"/>
      <c r="QUQ18" s="50"/>
      <c r="QUR18" s="50"/>
      <c r="QUS18" s="50"/>
      <c r="QUT18" s="50"/>
      <c r="QUU18" s="50"/>
      <c r="QUV18" s="50"/>
      <c r="QUW18" s="50"/>
      <c r="QUX18" s="50"/>
      <c r="QUY18" s="50"/>
      <c r="QUZ18" s="50"/>
      <c r="QVA18" s="50"/>
      <c r="QVB18" s="50"/>
      <c r="QVC18" s="50"/>
      <c r="QVD18" s="50"/>
      <c r="QVE18" s="50"/>
      <c r="QVF18" s="50"/>
      <c r="QVG18" s="50"/>
      <c r="QVH18" s="50"/>
      <c r="QVI18" s="50"/>
      <c r="QVJ18" s="50"/>
      <c r="QVK18" s="50"/>
      <c r="QVL18" s="50"/>
      <c r="QVM18" s="50"/>
      <c r="QVN18" s="50"/>
      <c r="QVO18" s="50"/>
      <c r="QVP18" s="50"/>
      <c r="QVQ18" s="50"/>
      <c r="QVR18" s="50"/>
      <c r="QVS18" s="50"/>
      <c r="QVT18" s="50"/>
      <c r="QVU18" s="50"/>
      <c r="QVV18" s="50"/>
      <c r="QVW18" s="50"/>
      <c r="QVX18" s="50"/>
      <c r="QVY18" s="50"/>
      <c r="QVZ18" s="50"/>
      <c r="QWA18" s="50"/>
      <c r="QWB18" s="50"/>
      <c r="QWC18" s="50"/>
      <c r="QWD18" s="50"/>
      <c r="QWE18" s="50"/>
      <c r="QWF18" s="50"/>
      <c r="QWG18" s="50"/>
      <c r="QWH18" s="50"/>
      <c r="QWI18" s="50"/>
      <c r="QWJ18" s="50"/>
      <c r="QWK18" s="50"/>
      <c r="QWL18" s="50"/>
      <c r="QWM18" s="50"/>
      <c r="QWN18" s="50"/>
      <c r="QWO18" s="50"/>
      <c r="QWP18" s="50"/>
      <c r="QWQ18" s="50"/>
      <c r="QWR18" s="50"/>
      <c r="QWS18" s="50"/>
      <c r="QWT18" s="50"/>
      <c r="QWU18" s="50"/>
      <c r="QWV18" s="50"/>
      <c r="QWW18" s="50"/>
      <c r="QWX18" s="50"/>
      <c r="QWY18" s="50"/>
      <c r="QWZ18" s="50"/>
      <c r="QXA18" s="50"/>
      <c r="QXB18" s="50"/>
      <c r="QXC18" s="50"/>
      <c r="QXD18" s="50"/>
      <c r="QXE18" s="50"/>
      <c r="QXF18" s="50"/>
      <c r="QXG18" s="50"/>
      <c r="QXH18" s="50"/>
      <c r="QXI18" s="50"/>
      <c r="QXJ18" s="50"/>
      <c r="QXK18" s="50"/>
      <c r="QXL18" s="50"/>
      <c r="QXM18" s="50"/>
      <c r="QXN18" s="50"/>
      <c r="QXO18" s="50"/>
      <c r="QXP18" s="50"/>
      <c r="QXQ18" s="50"/>
      <c r="QXR18" s="50"/>
      <c r="QXS18" s="50"/>
      <c r="QXT18" s="50"/>
      <c r="QXU18" s="50"/>
      <c r="QXV18" s="50"/>
      <c r="QXW18" s="50"/>
      <c r="QXX18" s="50"/>
      <c r="QXY18" s="50"/>
      <c r="QXZ18" s="50"/>
      <c r="QYA18" s="50"/>
      <c r="QYB18" s="50"/>
      <c r="QYC18" s="50"/>
      <c r="QYD18" s="50"/>
      <c r="QYE18" s="50"/>
      <c r="QYF18" s="50"/>
      <c r="QYG18" s="50"/>
      <c r="QYH18" s="50"/>
      <c r="QYI18" s="50"/>
      <c r="QYJ18" s="50"/>
      <c r="QYK18" s="50"/>
      <c r="QYL18" s="50"/>
      <c r="QYM18" s="50"/>
      <c r="QYN18" s="50"/>
      <c r="QYO18" s="50"/>
      <c r="QYP18" s="50"/>
      <c r="QYQ18" s="50"/>
      <c r="QYR18" s="50"/>
      <c r="QYS18" s="50"/>
      <c r="QYT18" s="50"/>
      <c r="QYU18" s="50"/>
      <c r="QYV18" s="50"/>
      <c r="QYW18" s="50"/>
      <c r="QYX18" s="50"/>
      <c r="QYY18" s="50"/>
      <c r="QYZ18" s="50"/>
      <c r="QZA18" s="50"/>
      <c r="QZB18" s="50"/>
      <c r="QZC18" s="50"/>
      <c r="QZD18" s="50"/>
      <c r="QZE18" s="50"/>
      <c r="QZF18" s="50"/>
      <c r="QZG18" s="50"/>
      <c r="QZH18" s="50"/>
      <c r="QZI18" s="50"/>
      <c r="QZJ18" s="50"/>
      <c r="QZK18" s="50"/>
      <c r="QZL18" s="50"/>
      <c r="QZM18" s="50"/>
      <c r="QZN18" s="50"/>
      <c r="QZO18" s="50"/>
      <c r="QZP18" s="50"/>
      <c r="QZQ18" s="50"/>
      <c r="QZR18" s="50"/>
      <c r="QZS18" s="50"/>
      <c r="QZT18" s="50"/>
      <c r="QZU18" s="50"/>
      <c r="QZV18" s="50"/>
      <c r="QZW18" s="50"/>
      <c r="QZX18" s="50"/>
      <c r="QZY18" s="50"/>
      <c r="QZZ18" s="50"/>
      <c r="RAA18" s="50"/>
      <c r="RAB18" s="50"/>
      <c r="RAC18" s="50"/>
      <c r="RAD18" s="50"/>
      <c r="RAE18" s="50"/>
      <c r="RAF18" s="50"/>
      <c r="RAG18" s="50"/>
      <c r="RAH18" s="50"/>
      <c r="RAI18" s="50"/>
      <c r="RAJ18" s="50"/>
      <c r="RAK18" s="50"/>
      <c r="RAL18" s="50"/>
      <c r="RAM18" s="50"/>
      <c r="RAN18" s="50"/>
      <c r="RAO18" s="50"/>
      <c r="RAP18" s="50"/>
      <c r="RAQ18" s="50"/>
      <c r="RAR18" s="50"/>
      <c r="RAS18" s="50"/>
      <c r="RAT18" s="50"/>
      <c r="RAU18" s="50"/>
      <c r="RAV18" s="50"/>
      <c r="RAW18" s="50"/>
      <c r="RAX18" s="50"/>
      <c r="RAY18" s="50"/>
      <c r="RAZ18" s="50"/>
      <c r="RBA18" s="50"/>
      <c r="RBB18" s="50"/>
      <c r="RBC18" s="50"/>
      <c r="RBD18" s="50"/>
      <c r="RBE18" s="50"/>
      <c r="RBF18" s="50"/>
      <c r="RBG18" s="50"/>
      <c r="RBH18" s="50"/>
      <c r="RBI18" s="50"/>
      <c r="RBJ18" s="50"/>
      <c r="RBK18" s="50"/>
      <c r="RBL18" s="50"/>
      <c r="RBM18" s="50"/>
      <c r="RBN18" s="50"/>
      <c r="RBO18" s="50"/>
      <c r="RBP18" s="50"/>
      <c r="RBQ18" s="50"/>
      <c r="RBR18" s="50"/>
      <c r="RBS18" s="50"/>
      <c r="RBT18" s="50"/>
      <c r="RBU18" s="50"/>
      <c r="RBV18" s="50"/>
      <c r="RBW18" s="50"/>
      <c r="RBX18" s="50"/>
      <c r="RBY18" s="50"/>
      <c r="RBZ18" s="50"/>
      <c r="RCA18" s="50"/>
      <c r="RCB18" s="50"/>
      <c r="RCC18" s="50"/>
      <c r="RCD18" s="50"/>
      <c r="RCE18" s="50"/>
      <c r="RCF18" s="50"/>
      <c r="RCG18" s="50"/>
      <c r="RCH18" s="50"/>
      <c r="RCI18" s="50"/>
      <c r="RCJ18" s="50"/>
      <c r="RCK18" s="50"/>
      <c r="RCL18" s="50"/>
      <c r="RCM18" s="50"/>
      <c r="RCN18" s="50"/>
      <c r="RCO18" s="50"/>
      <c r="RCP18" s="50"/>
      <c r="RCQ18" s="50"/>
      <c r="RCR18" s="50"/>
      <c r="RCS18" s="50"/>
      <c r="RCT18" s="50"/>
      <c r="RCU18" s="50"/>
      <c r="RCV18" s="50"/>
      <c r="RCW18" s="50"/>
      <c r="RCX18" s="50"/>
      <c r="RCY18" s="50"/>
      <c r="RCZ18" s="50"/>
      <c r="RDA18" s="50"/>
      <c r="RDB18" s="50"/>
      <c r="RDC18" s="50"/>
      <c r="RDD18" s="50"/>
      <c r="RDE18" s="50"/>
      <c r="RDF18" s="50"/>
      <c r="RDG18" s="50"/>
      <c r="RDH18" s="50"/>
      <c r="RDI18" s="50"/>
      <c r="RDJ18" s="50"/>
      <c r="RDK18" s="50"/>
      <c r="RDL18" s="50"/>
      <c r="RDM18" s="50"/>
      <c r="RDN18" s="50"/>
      <c r="RDO18" s="50"/>
      <c r="RDP18" s="50"/>
      <c r="RDQ18" s="50"/>
      <c r="RDR18" s="50"/>
      <c r="RDS18" s="50"/>
      <c r="RDT18" s="50"/>
      <c r="RDU18" s="50"/>
      <c r="RDV18" s="50"/>
      <c r="RDW18" s="50"/>
      <c r="RDX18" s="50"/>
      <c r="RDY18" s="50"/>
      <c r="RDZ18" s="50"/>
      <c r="REA18" s="50"/>
      <c r="REB18" s="50"/>
      <c r="REC18" s="50"/>
      <c r="RED18" s="50"/>
      <c r="REE18" s="50"/>
      <c r="REF18" s="50"/>
      <c r="REG18" s="50"/>
      <c r="REH18" s="50"/>
      <c r="REI18" s="50"/>
      <c r="REJ18" s="50"/>
      <c r="REK18" s="50"/>
      <c r="REL18" s="50"/>
      <c r="REM18" s="50"/>
      <c r="REN18" s="50"/>
      <c r="REO18" s="50"/>
      <c r="REP18" s="50"/>
      <c r="REQ18" s="50"/>
      <c r="RER18" s="50"/>
      <c r="RES18" s="50"/>
      <c r="RET18" s="50"/>
      <c r="REU18" s="50"/>
      <c r="REV18" s="50"/>
      <c r="REW18" s="50"/>
      <c r="REX18" s="50"/>
      <c r="REY18" s="50"/>
      <c r="REZ18" s="50"/>
      <c r="RFA18" s="50"/>
      <c r="RFB18" s="50"/>
      <c r="RFC18" s="50"/>
      <c r="RFD18" s="50"/>
      <c r="RFE18" s="50"/>
      <c r="RFF18" s="50"/>
      <c r="RFG18" s="50"/>
      <c r="RFH18" s="50"/>
      <c r="RFI18" s="50"/>
      <c r="RFJ18" s="50"/>
      <c r="RFK18" s="50"/>
      <c r="RFL18" s="50"/>
      <c r="RFM18" s="50"/>
      <c r="RFN18" s="50"/>
      <c r="RFO18" s="50"/>
      <c r="RFP18" s="50"/>
      <c r="RFQ18" s="50"/>
      <c r="RFR18" s="50"/>
      <c r="RFS18" s="50"/>
      <c r="RFT18" s="50"/>
      <c r="RFU18" s="50"/>
      <c r="RFV18" s="50"/>
      <c r="RFW18" s="50"/>
      <c r="RFX18" s="50"/>
      <c r="RFY18" s="50"/>
      <c r="RFZ18" s="50"/>
      <c r="RGA18" s="50"/>
      <c r="RGB18" s="50"/>
      <c r="RGC18" s="50"/>
      <c r="RGD18" s="50"/>
      <c r="RGE18" s="50"/>
      <c r="RGF18" s="50"/>
      <c r="RGG18" s="50"/>
      <c r="RGH18" s="50"/>
      <c r="RGI18" s="50"/>
      <c r="RGJ18" s="50"/>
      <c r="RGK18" s="50"/>
      <c r="RGL18" s="50"/>
      <c r="RGM18" s="50"/>
      <c r="RGN18" s="50"/>
      <c r="RGO18" s="50"/>
      <c r="RGP18" s="50"/>
      <c r="RGQ18" s="50"/>
      <c r="RGR18" s="50"/>
      <c r="RGS18" s="50"/>
      <c r="RGT18" s="50"/>
      <c r="RGU18" s="50"/>
      <c r="RGV18" s="50"/>
      <c r="RGW18" s="50"/>
      <c r="RGX18" s="50"/>
      <c r="RGY18" s="50"/>
      <c r="RGZ18" s="50"/>
      <c r="RHA18" s="50"/>
      <c r="RHB18" s="50"/>
      <c r="RHC18" s="50"/>
      <c r="RHD18" s="50"/>
      <c r="RHE18" s="50"/>
      <c r="RHF18" s="50"/>
      <c r="RHG18" s="50"/>
      <c r="RHH18" s="50"/>
      <c r="RHI18" s="50"/>
      <c r="RHJ18" s="50"/>
      <c r="RHK18" s="50"/>
      <c r="RHL18" s="50"/>
      <c r="RHM18" s="50"/>
      <c r="RHN18" s="50"/>
      <c r="RHO18" s="50"/>
      <c r="RHP18" s="50"/>
      <c r="RHQ18" s="50"/>
      <c r="RHR18" s="50"/>
      <c r="RHS18" s="50"/>
      <c r="RHT18" s="50"/>
      <c r="RHU18" s="50"/>
      <c r="RHV18" s="50"/>
      <c r="RHW18" s="50"/>
      <c r="RHX18" s="50"/>
      <c r="RHY18" s="50"/>
      <c r="RHZ18" s="50"/>
      <c r="RIA18" s="50"/>
      <c r="RIB18" s="50"/>
      <c r="RIC18" s="50"/>
      <c r="RID18" s="50"/>
      <c r="RIE18" s="50"/>
      <c r="RIF18" s="50"/>
      <c r="RIG18" s="50"/>
      <c r="RIH18" s="50"/>
      <c r="RII18" s="50"/>
      <c r="RIJ18" s="50"/>
      <c r="RIK18" s="50"/>
      <c r="RIL18" s="50"/>
      <c r="RIM18" s="50"/>
      <c r="RIN18" s="50"/>
      <c r="RIO18" s="50"/>
      <c r="RIP18" s="50"/>
      <c r="RIQ18" s="50"/>
      <c r="RIR18" s="50"/>
      <c r="RIS18" s="50"/>
      <c r="RIT18" s="50"/>
      <c r="RIU18" s="50"/>
      <c r="RIV18" s="50"/>
      <c r="RIW18" s="50"/>
      <c r="RIX18" s="50"/>
      <c r="RIY18" s="50"/>
      <c r="RIZ18" s="50"/>
      <c r="RJA18" s="50"/>
      <c r="RJB18" s="50"/>
      <c r="RJC18" s="50"/>
      <c r="RJD18" s="50"/>
      <c r="RJE18" s="50"/>
      <c r="RJF18" s="50"/>
      <c r="RJG18" s="50"/>
      <c r="RJH18" s="50"/>
      <c r="RJI18" s="50"/>
      <c r="RJJ18" s="50"/>
      <c r="RJK18" s="50"/>
      <c r="RJL18" s="50"/>
      <c r="RJM18" s="50"/>
      <c r="RJN18" s="50"/>
      <c r="RJO18" s="50"/>
      <c r="RJP18" s="50"/>
      <c r="RJQ18" s="50"/>
      <c r="RJR18" s="50"/>
      <c r="RJS18" s="50"/>
      <c r="RJT18" s="50"/>
      <c r="RJU18" s="50"/>
      <c r="RJV18" s="50"/>
      <c r="RJW18" s="50"/>
      <c r="RJX18" s="50"/>
      <c r="RJY18" s="50"/>
      <c r="RJZ18" s="50"/>
      <c r="RKA18" s="50"/>
      <c r="RKB18" s="50"/>
      <c r="RKC18" s="50"/>
      <c r="RKD18" s="50"/>
      <c r="RKE18" s="50"/>
      <c r="RKF18" s="50"/>
      <c r="RKG18" s="50"/>
      <c r="RKH18" s="50"/>
      <c r="RKI18" s="50"/>
      <c r="RKJ18" s="50"/>
      <c r="RKK18" s="50"/>
      <c r="RKL18" s="50"/>
      <c r="RKM18" s="50"/>
      <c r="RKN18" s="50"/>
      <c r="RKO18" s="50"/>
      <c r="RKP18" s="50"/>
      <c r="RKQ18" s="50"/>
      <c r="RKR18" s="50"/>
      <c r="RKS18" s="50"/>
      <c r="RKT18" s="50"/>
      <c r="RKU18" s="50"/>
      <c r="RKV18" s="50"/>
      <c r="RKW18" s="50"/>
      <c r="RKX18" s="50"/>
      <c r="RKY18" s="50"/>
      <c r="RKZ18" s="50"/>
      <c r="RLA18" s="50"/>
      <c r="RLB18" s="50"/>
      <c r="RLC18" s="50"/>
      <c r="RLD18" s="50"/>
      <c r="RLE18" s="50"/>
      <c r="RLF18" s="50"/>
      <c r="RLG18" s="50"/>
      <c r="RLH18" s="50"/>
      <c r="RLI18" s="50"/>
      <c r="RLJ18" s="50"/>
      <c r="RLK18" s="50"/>
      <c r="RLL18" s="50"/>
      <c r="RLM18" s="50"/>
      <c r="RLN18" s="50"/>
      <c r="RLO18" s="50"/>
      <c r="RLP18" s="50"/>
      <c r="RLQ18" s="50"/>
      <c r="RLR18" s="50"/>
      <c r="RLS18" s="50"/>
      <c r="RLT18" s="50"/>
      <c r="RLU18" s="50"/>
      <c r="RLV18" s="50"/>
      <c r="RLW18" s="50"/>
      <c r="RLX18" s="50"/>
      <c r="RLY18" s="50"/>
      <c r="RLZ18" s="50"/>
      <c r="RMA18" s="50"/>
      <c r="RMB18" s="50"/>
      <c r="RMC18" s="50"/>
      <c r="RMD18" s="50"/>
      <c r="RME18" s="50"/>
      <c r="RMF18" s="50"/>
      <c r="RMG18" s="50"/>
      <c r="RMH18" s="50"/>
      <c r="RMI18" s="50"/>
      <c r="RMJ18" s="50"/>
      <c r="RMK18" s="50"/>
      <c r="RML18" s="50"/>
      <c r="RMM18" s="50"/>
      <c r="RMN18" s="50"/>
      <c r="RMO18" s="50"/>
      <c r="RMP18" s="50"/>
      <c r="RMQ18" s="50"/>
      <c r="RMR18" s="50"/>
      <c r="RMS18" s="50"/>
      <c r="RMT18" s="50"/>
      <c r="RMU18" s="50"/>
      <c r="RMV18" s="50"/>
      <c r="RMW18" s="50"/>
      <c r="RMX18" s="50"/>
      <c r="RMY18" s="50"/>
      <c r="RMZ18" s="50"/>
      <c r="RNA18" s="50"/>
      <c r="RNB18" s="50"/>
      <c r="RNC18" s="50"/>
      <c r="RND18" s="50"/>
      <c r="RNE18" s="50"/>
      <c r="RNF18" s="50"/>
      <c r="RNG18" s="50"/>
      <c r="RNH18" s="50"/>
      <c r="RNI18" s="50"/>
      <c r="RNJ18" s="50"/>
      <c r="RNK18" s="50"/>
      <c r="RNL18" s="50"/>
      <c r="RNM18" s="50"/>
      <c r="RNN18" s="50"/>
      <c r="RNO18" s="50"/>
      <c r="RNP18" s="50"/>
      <c r="RNQ18" s="50"/>
      <c r="RNR18" s="50"/>
      <c r="RNS18" s="50"/>
      <c r="RNT18" s="50"/>
      <c r="RNU18" s="50"/>
      <c r="RNV18" s="50"/>
      <c r="RNW18" s="50"/>
      <c r="RNX18" s="50"/>
      <c r="RNY18" s="50"/>
      <c r="RNZ18" s="50"/>
      <c r="ROA18" s="50"/>
      <c r="ROB18" s="50"/>
      <c r="ROC18" s="50"/>
      <c r="ROD18" s="50"/>
      <c r="ROE18" s="50"/>
      <c r="ROF18" s="50"/>
      <c r="ROG18" s="50"/>
      <c r="ROH18" s="50"/>
      <c r="ROI18" s="50"/>
      <c r="ROJ18" s="50"/>
      <c r="ROK18" s="50"/>
      <c r="ROL18" s="50"/>
      <c r="ROM18" s="50"/>
      <c r="RON18" s="50"/>
      <c r="ROO18" s="50"/>
      <c r="ROP18" s="50"/>
      <c r="ROQ18" s="50"/>
      <c r="ROR18" s="50"/>
      <c r="ROS18" s="50"/>
      <c r="ROT18" s="50"/>
      <c r="ROU18" s="50"/>
      <c r="ROV18" s="50"/>
      <c r="ROW18" s="50"/>
      <c r="ROX18" s="50"/>
      <c r="ROY18" s="50"/>
      <c r="ROZ18" s="50"/>
      <c r="RPA18" s="50"/>
      <c r="RPB18" s="50"/>
      <c r="RPC18" s="50"/>
      <c r="RPD18" s="50"/>
      <c r="RPE18" s="50"/>
      <c r="RPF18" s="50"/>
      <c r="RPG18" s="50"/>
      <c r="RPH18" s="50"/>
      <c r="RPI18" s="50"/>
      <c r="RPJ18" s="50"/>
      <c r="RPK18" s="50"/>
      <c r="RPL18" s="50"/>
      <c r="RPM18" s="50"/>
      <c r="RPN18" s="50"/>
      <c r="RPO18" s="50"/>
      <c r="RPP18" s="50"/>
      <c r="RPQ18" s="50"/>
      <c r="RPR18" s="50"/>
      <c r="RPS18" s="50"/>
      <c r="RPT18" s="50"/>
      <c r="RPU18" s="50"/>
      <c r="RPV18" s="50"/>
      <c r="RPW18" s="50"/>
      <c r="RPX18" s="50"/>
      <c r="RPY18" s="50"/>
      <c r="RPZ18" s="50"/>
      <c r="RQA18" s="50"/>
      <c r="RQB18" s="50"/>
      <c r="RQC18" s="50"/>
      <c r="RQD18" s="50"/>
      <c r="RQE18" s="50"/>
      <c r="RQF18" s="50"/>
      <c r="RQG18" s="50"/>
      <c r="RQH18" s="50"/>
      <c r="RQI18" s="50"/>
      <c r="RQJ18" s="50"/>
      <c r="RQK18" s="50"/>
      <c r="RQL18" s="50"/>
      <c r="RQM18" s="50"/>
      <c r="RQN18" s="50"/>
      <c r="RQO18" s="50"/>
      <c r="RQP18" s="50"/>
      <c r="RQQ18" s="50"/>
      <c r="RQR18" s="50"/>
      <c r="RQS18" s="50"/>
      <c r="RQT18" s="50"/>
      <c r="RQU18" s="50"/>
      <c r="RQV18" s="50"/>
      <c r="RQW18" s="50"/>
      <c r="RQX18" s="50"/>
      <c r="RQY18" s="50"/>
      <c r="RQZ18" s="50"/>
      <c r="RRA18" s="50"/>
      <c r="RRB18" s="50"/>
      <c r="RRC18" s="50"/>
      <c r="RRD18" s="50"/>
      <c r="RRE18" s="50"/>
      <c r="RRF18" s="50"/>
      <c r="RRG18" s="50"/>
      <c r="RRH18" s="50"/>
      <c r="RRI18" s="50"/>
      <c r="RRJ18" s="50"/>
      <c r="RRK18" s="50"/>
      <c r="RRL18" s="50"/>
      <c r="RRM18" s="50"/>
      <c r="RRN18" s="50"/>
      <c r="RRO18" s="50"/>
      <c r="RRP18" s="50"/>
      <c r="RRQ18" s="50"/>
      <c r="RRR18" s="50"/>
      <c r="RRS18" s="50"/>
      <c r="RRT18" s="50"/>
      <c r="RRU18" s="50"/>
      <c r="RRV18" s="50"/>
      <c r="RRW18" s="50"/>
      <c r="RRX18" s="50"/>
      <c r="RRY18" s="50"/>
      <c r="RRZ18" s="50"/>
      <c r="RSA18" s="50"/>
      <c r="RSB18" s="50"/>
      <c r="RSC18" s="50"/>
      <c r="RSD18" s="50"/>
      <c r="RSE18" s="50"/>
      <c r="RSF18" s="50"/>
      <c r="RSG18" s="50"/>
      <c r="RSH18" s="50"/>
      <c r="RSI18" s="50"/>
      <c r="RSJ18" s="50"/>
      <c r="RSK18" s="50"/>
      <c r="RSL18" s="50"/>
      <c r="RSM18" s="50"/>
      <c r="RSN18" s="50"/>
      <c r="RSO18" s="50"/>
      <c r="RSP18" s="50"/>
      <c r="RSQ18" s="50"/>
      <c r="RSR18" s="50"/>
      <c r="RSS18" s="50"/>
      <c r="RST18" s="50"/>
      <c r="RSU18" s="50"/>
      <c r="RSV18" s="50"/>
      <c r="RSW18" s="50"/>
      <c r="RSX18" s="50"/>
      <c r="RSY18" s="50"/>
      <c r="RSZ18" s="50"/>
      <c r="RTA18" s="50"/>
      <c r="RTB18" s="50"/>
      <c r="RTC18" s="50"/>
      <c r="RTD18" s="50"/>
      <c r="RTE18" s="50"/>
      <c r="RTF18" s="50"/>
      <c r="RTG18" s="50"/>
      <c r="RTH18" s="50"/>
      <c r="RTI18" s="50"/>
      <c r="RTJ18" s="50"/>
      <c r="RTK18" s="50"/>
      <c r="RTL18" s="50"/>
      <c r="RTM18" s="50"/>
      <c r="RTN18" s="50"/>
      <c r="RTO18" s="50"/>
      <c r="RTP18" s="50"/>
      <c r="RTQ18" s="50"/>
      <c r="RTR18" s="50"/>
      <c r="RTS18" s="50"/>
      <c r="RTT18" s="50"/>
      <c r="RTU18" s="50"/>
      <c r="RTV18" s="50"/>
      <c r="RTW18" s="50"/>
      <c r="RTX18" s="50"/>
      <c r="RTY18" s="50"/>
      <c r="RTZ18" s="50"/>
      <c r="RUA18" s="50"/>
      <c r="RUB18" s="50"/>
      <c r="RUC18" s="50"/>
      <c r="RUD18" s="50"/>
      <c r="RUE18" s="50"/>
      <c r="RUF18" s="50"/>
      <c r="RUG18" s="50"/>
      <c r="RUH18" s="50"/>
      <c r="RUI18" s="50"/>
      <c r="RUJ18" s="50"/>
      <c r="RUK18" s="50"/>
      <c r="RUL18" s="50"/>
      <c r="RUM18" s="50"/>
      <c r="RUN18" s="50"/>
      <c r="RUO18" s="50"/>
      <c r="RUP18" s="50"/>
      <c r="RUQ18" s="50"/>
      <c r="RUR18" s="50"/>
      <c r="RUS18" s="50"/>
      <c r="RUT18" s="50"/>
      <c r="RUU18" s="50"/>
      <c r="RUV18" s="50"/>
      <c r="RUW18" s="50"/>
      <c r="RUX18" s="50"/>
      <c r="RUY18" s="50"/>
      <c r="RUZ18" s="50"/>
      <c r="RVA18" s="50"/>
      <c r="RVB18" s="50"/>
      <c r="RVC18" s="50"/>
      <c r="RVD18" s="50"/>
      <c r="RVE18" s="50"/>
      <c r="RVF18" s="50"/>
      <c r="RVG18" s="50"/>
      <c r="RVH18" s="50"/>
      <c r="RVI18" s="50"/>
      <c r="RVJ18" s="50"/>
      <c r="RVK18" s="50"/>
      <c r="RVL18" s="50"/>
      <c r="RVM18" s="50"/>
      <c r="RVN18" s="50"/>
      <c r="RVO18" s="50"/>
      <c r="RVP18" s="50"/>
      <c r="RVQ18" s="50"/>
      <c r="RVR18" s="50"/>
      <c r="RVS18" s="50"/>
      <c r="RVT18" s="50"/>
      <c r="RVU18" s="50"/>
      <c r="RVV18" s="50"/>
      <c r="RVW18" s="50"/>
      <c r="RVX18" s="50"/>
      <c r="RVY18" s="50"/>
      <c r="RVZ18" s="50"/>
      <c r="RWA18" s="50"/>
      <c r="RWB18" s="50"/>
      <c r="RWC18" s="50"/>
      <c r="RWD18" s="50"/>
      <c r="RWE18" s="50"/>
      <c r="RWF18" s="50"/>
      <c r="RWG18" s="50"/>
      <c r="RWH18" s="50"/>
      <c r="RWI18" s="50"/>
      <c r="RWJ18" s="50"/>
      <c r="RWK18" s="50"/>
      <c r="RWL18" s="50"/>
      <c r="RWM18" s="50"/>
      <c r="RWN18" s="50"/>
      <c r="RWO18" s="50"/>
      <c r="RWP18" s="50"/>
      <c r="RWQ18" s="50"/>
      <c r="RWR18" s="50"/>
      <c r="RWS18" s="50"/>
      <c r="RWT18" s="50"/>
      <c r="RWU18" s="50"/>
      <c r="RWV18" s="50"/>
      <c r="RWW18" s="50"/>
      <c r="RWX18" s="50"/>
      <c r="RWY18" s="50"/>
      <c r="RWZ18" s="50"/>
      <c r="RXA18" s="50"/>
      <c r="RXB18" s="50"/>
      <c r="RXC18" s="50"/>
      <c r="RXD18" s="50"/>
      <c r="RXE18" s="50"/>
      <c r="RXF18" s="50"/>
      <c r="RXG18" s="50"/>
      <c r="RXH18" s="50"/>
      <c r="RXI18" s="50"/>
      <c r="RXJ18" s="50"/>
      <c r="RXK18" s="50"/>
      <c r="RXL18" s="50"/>
      <c r="RXM18" s="50"/>
      <c r="RXN18" s="50"/>
      <c r="RXO18" s="50"/>
      <c r="RXP18" s="50"/>
      <c r="RXQ18" s="50"/>
      <c r="RXR18" s="50"/>
      <c r="RXS18" s="50"/>
      <c r="RXT18" s="50"/>
      <c r="RXU18" s="50"/>
      <c r="RXV18" s="50"/>
      <c r="RXW18" s="50"/>
      <c r="RXX18" s="50"/>
      <c r="RXY18" s="50"/>
      <c r="RXZ18" s="50"/>
      <c r="RYA18" s="50"/>
      <c r="RYB18" s="50"/>
      <c r="RYC18" s="50"/>
      <c r="RYD18" s="50"/>
      <c r="RYE18" s="50"/>
      <c r="RYF18" s="50"/>
      <c r="RYG18" s="50"/>
      <c r="RYH18" s="50"/>
      <c r="RYI18" s="50"/>
      <c r="RYJ18" s="50"/>
      <c r="RYK18" s="50"/>
      <c r="RYL18" s="50"/>
      <c r="RYM18" s="50"/>
      <c r="RYN18" s="50"/>
      <c r="RYO18" s="50"/>
      <c r="RYP18" s="50"/>
      <c r="RYQ18" s="50"/>
      <c r="RYR18" s="50"/>
      <c r="RYS18" s="50"/>
      <c r="RYT18" s="50"/>
      <c r="RYU18" s="50"/>
      <c r="RYV18" s="50"/>
      <c r="RYW18" s="50"/>
      <c r="RYX18" s="50"/>
      <c r="RYY18" s="50"/>
      <c r="RYZ18" s="50"/>
      <c r="RZA18" s="50"/>
      <c r="RZB18" s="50"/>
      <c r="RZC18" s="50"/>
      <c r="RZD18" s="50"/>
      <c r="RZE18" s="50"/>
      <c r="RZF18" s="50"/>
      <c r="RZG18" s="50"/>
      <c r="RZH18" s="50"/>
      <c r="RZI18" s="50"/>
      <c r="RZJ18" s="50"/>
      <c r="RZK18" s="50"/>
      <c r="RZL18" s="50"/>
      <c r="RZM18" s="50"/>
      <c r="RZN18" s="50"/>
      <c r="RZO18" s="50"/>
      <c r="RZP18" s="50"/>
      <c r="RZQ18" s="50"/>
      <c r="RZR18" s="50"/>
      <c r="RZS18" s="50"/>
      <c r="RZT18" s="50"/>
      <c r="RZU18" s="50"/>
      <c r="RZV18" s="50"/>
      <c r="RZW18" s="50"/>
      <c r="RZX18" s="50"/>
      <c r="RZY18" s="50"/>
      <c r="RZZ18" s="50"/>
      <c r="SAA18" s="50"/>
      <c r="SAB18" s="50"/>
      <c r="SAC18" s="50"/>
      <c r="SAD18" s="50"/>
      <c r="SAE18" s="50"/>
      <c r="SAF18" s="50"/>
      <c r="SAG18" s="50"/>
      <c r="SAH18" s="50"/>
      <c r="SAI18" s="50"/>
      <c r="SAJ18" s="50"/>
      <c r="SAK18" s="50"/>
      <c r="SAL18" s="50"/>
      <c r="SAM18" s="50"/>
      <c r="SAN18" s="50"/>
      <c r="SAO18" s="50"/>
      <c r="SAP18" s="50"/>
      <c r="SAQ18" s="50"/>
      <c r="SAR18" s="50"/>
      <c r="SAS18" s="50"/>
      <c r="SAT18" s="50"/>
      <c r="SAU18" s="50"/>
      <c r="SAV18" s="50"/>
      <c r="SAW18" s="50"/>
      <c r="SAX18" s="50"/>
      <c r="SAY18" s="50"/>
      <c r="SAZ18" s="50"/>
      <c r="SBA18" s="50"/>
      <c r="SBB18" s="50"/>
      <c r="SBC18" s="50"/>
      <c r="SBD18" s="50"/>
      <c r="SBE18" s="50"/>
      <c r="SBF18" s="50"/>
      <c r="SBG18" s="50"/>
      <c r="SBH18" s="50"/>
      <c r="SBI18" s="50"/>
      <c r="SBJ18" s="50"/>
      <c r="SBK18" s="50"/>
      <c r="SBL18" s="50"/>
      <c r="SBM18" s="50"/>
      <c r="SBN18" s="50"/>
      <c r="SBO18" s="50"/>
      <c r="SBP18" s="50"/>
      <c r="SBQ18" s="50"/>
      <c r="SBR18" s="50"/>
      <c r="SBS18" s="50"/>
      <c r="SBT18" s="50"/>
      <c r="SBU18" s="50"/>
      <c r="SBV18" s="50"/>
      <c r="SBW18" s="50"/>
      <c r="SBX18" s="50"/>
      <c r="SBY18" s="50"/>
      <c r="SBZ18" s="50"/>
      <c r="SCA18" s="50"/>
      <c r="SCB18" s="50"/>
      <c r="SCC18" s="50"/>
      <c r="SCD18" s="50"/>
      <c r="SCE18" s="50"/>
      <c r="SCF18" s="50"/>
      <c r="SCG18" s="50"/>
      <c r="SCH18" s="50"/>
      <c r="SCI18" s="50"/>
      <c r="SCJ18" s="50"/>
      <c r="SCK18" s="50"/>
      <c r="SCL18" s="50"/>
      <c r="SCM18" s="50"/>
      <c r="SCN18" s="50"/>
      <c r="SCO18" s="50"/>
      <c r="SCP18" s="50"/>
      <c r="SCQ18" s="50"/>
      <c r="SCR18" s="50"/>
      <c r="SCS18" s="50"/>
      <c r="SCT18" s="50"/>
      <c r="SCU18" s="50"/>
      <c r="SCV18" s="50"/>
      <c r="SCW18" s="50"/>
      <c r="SCX18" s="50"/>
      <c r="SCY18" s="50"/>
      <c r="SCZ18" s="50"/>
      <c r="SDA18" s="50"/>
      <c r="SDB18" s="50"/>
      <c r="SDC18" s="50"/>
      <c r="SDD18" s="50"/>
      <c r="SDE18" s="50"/>
      <c r="SDF18" s="50"/>
      <c r="SDG18" s="50"/>
      <c r="SDH18" s="50"/>
      <c r="SDI18" s="50"/>
      <c r="SDJ18" s="50"/>
      <c r="SDK18" s="50"/>
      <c r="SDL18" s="50"/>
      <c r="SDM18" s="50"/>
      <c r="SDN18" s="50"/>
      <c r="SDO18" s="50"/>
      <c r="SDP18" s="50"/>
      <c r="SDQ18" s="50"/>
      <c r="SDR18" s="50"/>
      <c r="SDS18" s="50"/>
      <c r="SDT18" s="50"/>
      <c r="SDU18" s="50"/>
      <c r="SDV18" s="50"/>
      <c r="SDW18" s="50"/>
      <c r="SDX18" s="50"/>
      <c r="SDY18" s="50"/>
      <c r="SDZ18" s="50"/>
      <c r="SEA18" s="50"/>
      <c r="SEB18" s="50"/>
      <c r="SEC18" s="50"/>
      <c r="SED18" s="50"/>
      <c r="SEE18" s="50"/>
      <c r="SEF18" s="50"/>
      <c r="SEG18" s="50"/>
      <c r="SEH18" s="50"/>
      <c r="SEI18" s="50"/>
      <c r="SEJ18" s="50"/>
      <c r="SEK18" s="50"/>
      <c r="SEL18" s="50"/>
      <c r="SEM18" s="50"/>
      <c r="SEN18" s="50"/>
      <c r="SEO18" s="50"/>
      <c r="SEP18" s="50"/>
      <c r="SEQ18" s="50"/>
      <c r="SER18" s="50"/>
      <c r="SES18" s="50"/>
      <c r="SET18" s="50"/>
      <c r="SEU18" s="50"/>
      <c r="SEV18" s="50"/>
      <c r="SEW18" s="50"/>
      <c r="SEX18" s="50"/>
      <c r="SEY18" s="50"/>
      <c r="SEZ18" s="50"/>
      <c r="SFA18" s="50"/>
      <c r="SFB18" s="50"/>
      <c r="SFC18" s="50"/>
      <c r="SFD18" s="50"/>
      <c r="SFE18" s="50"/>
      <c r="SFF18" s="50"/>
      <c r="SFG18" s="50"/>
      <c r="SFH18" s="50"/>
      <c r="SFI18" s="50"/>
      <c r="SFJ18" s="50"/>
      <c r="SFK18" s="50"/>
      <c r="SFL18" s="50"/>
      <c r="SFM18" s="50"/>
      <c r="SFN18" s="50"/>
      <c r="SFO18" s="50"/>
      <c r="SFP18" s="50"/>
      <c r="SFQ18" s="50"/>
      <c r="SFR18" s="50"/>
      <c r="SFS18" s="50"/>
      <c r="SFT18" s="50"/>
      <c r="SFU18" s="50"/>
      <c r="SFV18" s="50"/>
      <c r="SFW18" s="50"/>
      <c r="SFX18" s="50"/>
      <c r="SFY18" s="50"/>
      <c r="SFZ18" s="50"/>
      <c r="SGA18" s="50"/>
      <c r="SGB18" s="50"/>
      <c r="SGC18" s="50"/>
      <c r="SGD18" s="50"/>
      <c r="SGE18" s="50"/>
      <c r="SGF18" s="50"/>
      <c r="SGG18" s="50"/>
      <c r="SGH18" s="50"/>
      <c r="SGI18" s="50"/>
      <c r="SGJ18" s="50"/>
      <c r="SGK18" s="50"/>
      <c r="SGL18" s="50"/>
      <c r="SGM18" s="50"/>
      <c r="SGN18" s="50"/>
      <c r="SGO18" s="50"/>
      <c r="SGP18" s="50"/>
      <c r="SGQ18" s="50"/>
      <c r="SGR18" s="50"/>
      <c r="SGS18" s="50"/>
      <c r="SGT18" s="50"/>
      <c r="SGU18" s="50"/>
      <c r="SGV18" s="50"/>
      <c r="SGW18" s="50"/>
      <c r="SGX18" s="50"/>
      <c r="SGY18" s="50"/>
      <c r="SGZ18" s="50"/>
      <c r="SHA18" s="50"/>
      <c r="SHB18" s="50"/>
      <c r="SHC18" s="50"/>
      <c r="SHD18" s="50"/>
      <c r="SHE18" s="50"/>
      <c r="SHF18" s="50"/>
      <c r="SHG18" s="50"/>
      <c r="SHH18" s="50"/>
      <c r="SHI18" s="50"/>
      <c r="SHJ18" s="50"/>
      <c r="SHK18" s="50"/>
      <c r="SHL18" s="50"/>
      <c r="SHM18" s="50"/>
      <c r="SHN18" s="50"/>
      <c r="SHO18" s="50"/>
      <c r="SHP18" s="50"/>
      <c r="SHQ18" s="50"/>
      <c r="SHR18" s="50"/>
      <c r="SHS18" s="50"/>
      <c r="SHT18" s="50"/>
      <c r="SHU18" s="50"/>
      <c r="SHV18" s="50"/>
      <c r="SHW18" s="50"/>
      <c r="SHX18" s="50"/>
      <c r="SHY18" s="50"/>
      <c r="SHZ18" s="50"/>
      <c r="SIA18" s="50"/>
      <c r="SIB18" s="50"/>
      <c r="SIC18" s="50"/>
      <c r="SID18" s="50"/>
      <c r="SIE18" s="50"/>
      <c r="SIF18" s="50"/>
      <c r="SIG18" s="50"/>
      <c r="SIH18" s="50"/>
      <c r="SII18" s="50"/>
      <c r="SIJ18" s="50"/>
      <c r="SIK18" s="50"/>
      <c r="SIL18" s="50"/>
      <c r="SIM18" s="50"/>
      <c r="SIN18" s="50"/>
      <c r="SIO18" s="50"/>
      <c r="SIP18" s="50"/>
      <c r="SIQ18" s="50"/>
      <c r="SIR18" s="50"/>
      <c r="SIS18" s="50"/>
      <c r="SIT18" s="50"/>
      <c r="SIU18" s="50"/>
      <c r="SIV18" s="50"/>
      <c r="SIW18" s="50"/>
      <c r="SIX18" s="50"/>
      <c r="SIY18" s="50"/>
      <c r="SIZ18" s="50"/>
      <c r="SJA18" s="50"/>
      <c r="SJB18" s="50"/>
      <c r="SJC18" s="50"/>
      <c r="SJD18" s="50"/>
      <c r="SJE18" s="50"/>
      <c r="SJF18" s="50"/>
      <c r="SJG18" s="50"/>
      <c r="SJH18" s="50"/>
      <c r="SJI18" s="50"/>
      <c r="SJJ18" s="50"/>
      <c r="SJK18" s="50"/>
      <c r="SJL18" s="50"/>
      <c r="SJM18" s="50"/>
      <c r="SJN18" s="50"/>
      <c r="SJO18" s="50"/>
      <c r="SJP18" s="50"/>
      <c r="SJQ18" s="50"/>
      <c r="SJR18" s="50"/>
      <c r="SJS18" s="50"/>
      <c r="SJT18" s="50"/>
      <c r="SJU18" s="50"/>
      <c r="SJV18" s="50"/>
      <c r="SJW18" s="50"/>
      <c r="SJX18" s="50"/>
      <c r="SJY18" s="50"/>
      <c r="SJZ18" s="50"/>
      <c r="SKA18" s="50"/>
      <c r="SKB18" s="50"/>
      <c r="SKC18" s="50"/>
      <c r="SKD18" s="50"/>
      <c r="SKE18" s="50"/>
      <c r="SKF18" s="50"/>
      <c r="SKG18" s="50"/>
      <c r="SKH18" s="50"/>
      <c r="SKI18" s="50"/>
      <c r="SKJ18" s="50"/>
      <c r="SKK18" s="50"/>
      <c r="SKL18" s="50"/>
      <c r="SKM18" s="50"/>
      <c r="SKN18" s="50"/>
      <c r="SKO18" s="50"/>
      <c r="SKP18" s="50"/>
      <c r="SKQ18" s="50"/>
      <c r="SKR18" s="50"/>
      <c r="SKS18" s="50"/>
      <c r="SKT18" s="50"/>
      <c r="SKU18" s="50"/>
      <c r="SKV18" s="50"/>
      <c r="SKW18" s="50"/>
      <c r="SKX18" s="50"/>
      <c r="SKY18" s="50"/>
      <c r="SKZ18" s="50"/>
      <c r="SLA18" s="50"/>
      <c r="SLB18" s="50"/>
      <c r="SLC18" s="50"/>
      <c r="SLD18" s="50"/>
      <c r="SLE18" s="50"/>
      <c r="SLF18" s="50"/>
      <c r="SLG18" s="50"/>
      <c r="SLH18" s="50"/>
      <c r="SLI18" s="50"/>
      <c r="SLJ18" s="50"/>
      <c r="SLK18" s="50"/>
      <c r="SLL18" s="50"/>
      <c r="SLM18" s="50"/>
      <c r="SLN18" s="50"/>
      <c r="SLO18" s="50"/>
      <c r="SLP18" s="50"/>
      <c r="SLQ18" s="50"/>
      <c r="SLR18" s="50"/>
      <c r="SLS18" s="50"/>
      <c r="SLT18" s="50"/>
      <c r="SLU18" s="50"/>
      <c r="SLV18" s="50"/>
      <c r="SLW18" s="50"/>
      <c r="SLX18" s="50"/>
      <c r="SLY18" s="50"/>
      <c r="SLZ18" s="50"/>
      <c r="SMA18" s="50"/>
      <c r="SMB18" s="50"/>
      <c r="SMC18" s="50"/>
      <c r="SMD18" s="50"/>
      <c r="SME18" s="50"/>
      <c r="SMF18" s="50"/>
      <c r="SMG18" s="50"/>
      <c r="SMH18" s="50"/>
      <c r="SMI18" s="50"/>
      <c r="SMJ18" s="50"/>
      <c r="SMK18" s="50"/>
      <c r="SML18" s="50"/>
      <c r="SMM18" s="50"/>
      <c r="SMN18" s="50"/>
      <c r="SMO18" s="50"/>
      <c r="SMP18" s="50"/>
      <c r="SMQ18" s="50"/>
      <c r="SMR18" s="50"/>
      <c r="SMS18" s="50"/>
      <c r="SMT18" s="50"/>
      <c r="SMU18" s="50"/>
      <c r="SMV18" s="50"/>
      <c r="SMW18" s="50"/>
      <c r="SMX18" s="50"/>
      <c r="SMY18" s="50"/>
      <c r="SMZ18" s="50"/>
      <c r="SNA18" s="50"/>
      <c r="SNB18" s="50"/>
      <c r="SNC18" s="50"/>
      <c r="SND18" s="50"/>
      <c r="SNE18" s="50"/>
      <c r="SNF18" s="50"/>
      <c r="SNG18" s="50"/>
      <c r="SNH18" s="50"/>
      <c r="SNI18" s="50"/>
      <c r="SNJ18" s="50"/>
      <c r="SNK18" s="50"/>
      <c r="SNL18" s="50"/>
      <c r="SNM18" s="50"/>
      <c r="SNN18" s="50"/>
      <c r="SNO18" s="50"/>
      <c r="SNP18" s="50"/>
      <c r="SNQ18" s="50"/>
      <c r="SNR18" s="50"/>
      <c r="SNS18" s="50"/>
      <c r="SNT18" s="50"/>
      <c r="SNU18" s="50"/>
      <c r="SNV18" s="50"/>
      <c r="SNW18" s="50"/>
      <c r="SNX18" s="50"/>
      <c r="SNY18" s="50"/>
      <c r="SNZ18" s="50"/>
      <c r="SOA18" s="50"/>
      <c r="SOB18" s="50"/>
      <c r="SOC18" s="50"/>
      <c r="SOD18" s="50"/>
      <c r="SOE18" s="50"/>
      <c r="SOF18" s="50"/>
      <c r="SOG18" s="50"/>
      <c r="SOH18" s="50"/>
      <c r="SOI18" s="50"/>
      <c r="SOJ18" s="50"/>
      <c r="SOK18" s="50"/>
      <c r="SOL18" s="50"/>
      <c r="SOM18" s="50"/>
      <c r="SON18" s="50"/>
      <c r="SOO18" s="50"/>
      <c r="SOP18" s="50"/>
      <c r="SOQ18" s="50"/>
      <c r="SOR18" s="50"/>
      <c r="SOS18" s="50"/>
      <c r="SOT18" s="50"/>
      <c r="SOU18" s="50"/>
      <c r="SOV18" s="50"/>
      <c r="SOW18" s="50"/>
      <c r="SOX18" s="50"/>
      <c r="SOY18" s="50"/>
      <c r="SOZ18" s="50"/>
      <c r="SPA18" s="50"/>
      <c r="SPB18" s="50"/>
      <c r="SPC18" s="50"/>
      <c r="SPD18" s="50"/>
      <c r="SPE18" s="50"/>
      <c r="SPF18" s="50"/>
      <c r="SPG18" s="50"/>
      <c r="SPH18" s="50"/>
      <c r="SPI18" s="50"/>
      <c r="SPJ18" s="50"/>
      <c r="SPK18" s="50"/>
      <c r="SPL18" s="50"/>
      <c r="SPM18" s="50"/>
      <c r="SPN18" s="50"/>
      <c r="SPO18" s="50"/>
      <c r="SPP18" s="50"/>
      <c r="SPQ18" s="50"/>
      <c r="SPR18" s="50"/>
      <c r="SPS18" s="50"/>
      <c r="SPT18" s="50"/>
      <c r="SPU18" s="50"/>
      <c r="SPV18" s="50"/>
      <c r="SPW18" s="50"/>
      <c r="SPX18" s="50"/>
      <c r="SPY18" s="50"/>
      <c r="SPZ18" s="50"/>
      <c r="SQA18" s="50"/>
      <c r="SQB18" s="50"/>
      <c r="SQC18" s="50"/>
      <c r="SQD18" s="50"/>
      <c r="SQE18" s="50"/>
      <c r="SQF18" s="50"/>
      <c r="SQG18" s="50"/>
      <c r="SQH18" s="50"/>
      <c r="SQI18" s="50"/>
      <c r="SQJ18" s="50"/>
      <c r="SQK18" s="50"/>
      <c r="SQL18" s="50"/>
      <c r="SQM18" s="50"/>
      <c r="SQN18" s="50"/>
      <c r="SQO18" s="50"/>
      <c r="SQP18" s="50"/>
      <c r="SQQ18" s="50"/>
      <c r="SQR18" s="50"/>
      <c r="SQS18" s="50"/>
      <c r="SQT18" s="50"/>
      <c r="SQU18" s="50"/>
      <c r="SQV18" s="50"/>
      <c r="SQW18" s="50"/>
      <c r="SQX18" s="50"/>
      <c r="SQY18" s="50"/>
      <c r="SQZ18" s="50"/>
      <c r="SRA18" s="50"/>
      <c r="SRB18" s="50"/>
      <c r="SRC18" s="50"/>
      <c r="SRD18" s="50"/>
      <c r="SRE18" s="50"/>
      <c r="SRF18" s="50"/>
      <c r="SRG18" s="50"/>
      <c r="SRH18" s="50"/>
      <c r="SRI18" s="50"/>
      <c r="SRJ18" s="50"/>
      <c r="SRK18" s="50"/>
      <c r="SRL18" s="50"/>
      <c r="SRM18" s="50"/>
      <c r="SRN18" s="50"/>
      <c r="SRO18" s="50"/>
      <c r="SRP18" s="50"/>
      <c r="SRQ18" s="50"/>
      <c r="SRR18" s="50"/>
      <c r="SRS18" s="50"/>
      <c r="SRT18" s="50"/>
      <c r="SRU18" s="50"/>
      <c r="SRV18" s="50"/>
      <c r="SRW18" s="50"/>
      <c r="SRX18" s="50"/>
      <c r="SRY18" s="50"/>
      <c r="SRZ18" s="50"/>
      <c r="SSA18" s="50"/>
      <c r="SSB18" s="50"/>
      <c r="SSC18" s="50"/>
      <c r="SSD18" s="50"/>
      <c r="SSE18" s="50"/>
      <c r="SSF18" s="50"/>
      <c r="SSG18" s="50"/>
      <c r="SSH18" s="50"/>
      <c r="SSI18" s="50"/>
      <c r="SSJ18" s="50"/>
      <c r="SSK18" s="50"/>
      <c r="SSL18" s="50"/>
      <c r="SSM18" s="50"/>
      <c r="SSN18" s="50"/>
      <c r="SSO18" s="50"/>
      <c r="SSP18" s="50"/>
      <c r="SSQ18" s="50"/>
      <c r="SSR18" s="50"/>
      <c r="SSS18" s="50"/>
      <c r="SST18" s="50"/>
      <c r="SSU18" s="50"/>
      <c r="SSV18" s="50"/>
      <c r="SSW18" s="50"/>
      <c r="SSX18" s="50"/>
      <c r="SSY18" s="50"/>
      <c r="SSZ18" s="50"/>
      <c r="STA18" s="50"/>
      <c r="STB18" s="50"/>
      <c r="STC18" s="50"/>
      <c r="STD18" s="50"/>
      <c r="STE18" s="50"/>
      <c r="STF18" s="50"/>
      <c r="STG18" s="50"/>
      <c r="STH18" s="50"/>
      <c r="STI18" s="50"/>
      <c r="STJ18" s="50"/>
      <c r="STK18" s="50"/>
      <c r="STL18" s="50"/>
      <c r="STM18" s="50"/>
      <c r="STN18" s="50"/>
      <c r="STO18" s="50"/>
      <c r="STP18" s="50"/>
      <c r="STQ18" s="50"/>
      <c r="STR18" s="50"/>
      <c r="STS18" s="50"/>
      <c r="STT18" s="50"/>
      <c r="STU18" s="50"/>
      <c r="STV18" s="50"/>
      <c r="STW18" s="50"/>
      <c r="STX18" s="50"/>
      <c r="STY18" s="50"/>
      <c r="STZ18" s="50"/>
      <c r="SUA18" s="50"/>
      <c r="SUB18" s="50"/>
      <c r="SUC18" s="50"/>
      <c r="SUD18" s="50"/>
      <c r="SUE18" s="50"/>
      <c r="SUF18" s="50"/>
      <c r="SUG18" s="50"/>
      <c r="SUH18" s="50"/>
      <c r="SUI18" s="50"/>
      <c r="SUJ18" s="50"/>
      <c r="SUK18" s="50"/>
      <c r="SUL18" s="50"/>
      <c r="SUM18" s="50"/>
      <c r="SUN18" s="50"/>
      <c r="SUO18" s="50"/>
      <c r="SUP18" s="50"/>
      <c r="SUQ18" s="50"/>
      <c r="SUR18" s="50"/>
      <c r="SUS18" s="50"/>
      <c r="SUT18" s="50"/>
      <c r="SUU18" s="50"/>
      <c r="SUV18" s="50"/>
      <c r="SUW18" s="50"/>
      <c r="SUX18" s="50"/>
      <c r="SUY18" s="50"/>
      <c r="SUZ18" s="50"/>
      <c r="SVA18" s="50"/>
      <c r="SVB18" s="50"/>
      <c r="SVC18" s="50"/>
      <c r="SVD18" s="50"/>
      <c r="SVE18" s="50"/>
      <c r="SVF18" s="50"/>
      <c r="SVG18" s="50"/>
      <c r="SVH18" s="50"/>
      <c r="SVI18" s="50"/>
      <c r="SVJ18" s="50"/>
      <c r="SVK18" s="50"/>
      <c r="SVL18" s="50"/>
      <c r="SVM18" s="50"/>
      <c r="SVN18" s="50"/>
      <c r="SVO18" s="50"/>
      <c r="SVP18" s="50"/>
      <c r="SVQ18" s="50"/>
      <c r="SVR18" s="50"/>
      <c r="SVS18" s="50"/>
      <c r="SVT18" s="50"/>
      <c r="SVU18" s="50"/>
      <c r="SVV18" s="50"/>
      <c r="SVW18" s="50"/>
      <c r="SVX18" s="50"/>
      <c r="SVY18" s="50"/>
      <c r="SVZ18" s="50"/>
      <c r="SWA18" s="50"/>
      <c r="SWB18" s="50"/>
      <c r="SWC18" s="50"/>
      <c r="SWD18" s="50"/>
      <c r="SWE18" s="50"/>
      <c r="SWF18" s="50"/>
      <c r="SWG18" s="50"/>
      <c r="SWH18" s="50"/>
      <c r="SWI18" s="50"/>
      <c r="SWJ18" s="50"/>
      <c r="SWK18" s="50"/>
      <c r="SWL18" s="50"/>
      <c r="SWM18" s="50"/>
      <c r="SWN18" s="50"/>
      <c r="SWO18" s="50"/>
      <c r="SWP18" s="50"/>
      <c r="SWQ18" s="50"/>
      <c r="SWR18" s="50"/>
      <c r="SWS18" s="50"/>
      <c r="SWT18" s="50"/>
      <c r="SWU18" s="50"/>
      <c r="SWV18" s="50"/>
      <c r="SWW18" s="50"/>
      <c r="SWX18" s="50"/>
      <c r="SWY18" s="50"/>
      <c r="SWZ18" s="50"/>
      <c r="SXA18" s="50"/>
      <c r="SXB18" s="50"/>
      <c r="SXC18" s="50"/>
      <c r="SXD18" s="50"/>
      <c r="SXE18" s="50"/>
      <c r="SXF18" s="50"/>
      <c r="SXG18" s="50"/>
      <c r="SXH18" s="50"/>
      <c r="SXI18" s="50"/>
      <c r="SXJ18" s="50"/>
      <c r="SXK18" s="50"/>
      <c r="SXL18" s="50"/>
      <c r="SXM18" s="50"/>
      <c r="SXN18" s="50"/>
      <c r="SXO18" s="50"/>
      <c r="SXP18" s="50"/>
      <c r="SXQ18" s="50"/>
      <c r="SXR18" s="50"/>
      <c r="SXS18" s="50"/>
      <c r="SXT18" s="50"/>
      <c r="SXU18" s="50"/>
      <c r="SXV18" s="50"/>
      <c r="SXW18" s="50"/>
      <c r="SXX18" s="50"/>
      <c r="SXY18" s="50"/>
      <c r="SXZ18" s="50"/>
      <c r="SYA18" s="50"/>
      <c r="SYB18" s="50"/>
      <c r="SYC18" s="50"/>
      <c r="SYD18" s="50"/>
      <c r="SYE18" s="50"/>
      <c r="SYF18" s="50"/>
      <c r="SYG18" s="50"/>
      <c r="SYH18" s="50"/>
      <c r="SYI18" s="50"/>
      <c r="SYJ18" s="50"/>
      <c r="SYK18" s="50"/>
      <c r="SYL18" s="50"/>
      <c r="SYM18" s="50"/>
      <c r="SYN18" s="50"/>
      <c r="SYO18" s="50"/>
      <c r="SYP18" s="50"/>
      <c r="SYQ18" s="50"/>
      <c r="SYR18" s="50"/>
      <c r="SYS18" s="50"/>
      <c r="SYT18" s="50"/>
      <c r="SYU18" s="50"/>
      <c r="SYV18" s="50"/>
      <c r="SYW18" s="50"/>
      <c r="SYX18" s="50"/>
      <c r="SYY18" s="50"/>
      <c r="SYZ18" s="50"/>
      <c r="SZA18" s="50"/>
      <c r="SZB18" s="50"/>
      <c r="SZC18" s="50"/>
      <c r="SZD18" s="50"/>
      <c r="SZE18" s="50"/>
      <c r="SZF18" s="50"/>
      <c r="SZG18" s="50"/>
      <c r="SZH18" s="50"/>
      <c r="SZI18" s="50"/>
      <c r="SZJ18" s="50"/>
      <c r="SZK18" s="50"/>
      <c r="SZL18" s="50"/>
      <c r="SZM18" s="50"/>
      <c r="SZN18" s="50"/>
      <c r="SZO18" s="50"/>
      <c r="SZP18" s="50"/>
      <c r="SZQ18" s="50"/>
      <c r="SZR18" s="50"/>
      <c r="SZS18" s="50"/>
      <c r="SZT18" s="50"/>
      <c r="SZU18" s="50"/>
      <c r="SZV18" s="50"/>
      <c r="SZW18" s="50"/>
      <c r="SZX18" s="50"/>
      <c r="SZY18" s="50"/>
      <c r="SZZ18" s="50"/>
      <c r="TAA18" s="50"/>
      <c r="TAB18" s="50"/>
      <c r="TAC18" s="50"/>
      <c r="TAD18" s="50"/>
      <c r="TAE18" s="50"/>
      <c r="TAF18" s="50"/>
      <c r="TAG18" s="50"/>
      <c r="TAH18" s="50"/>
      <c r="TAI18" s="50"/>
      <c r="TAJ18" s="50"/>
      <c r="TAK18" s="50"/>
      <c r="TAL18" s="50"/>
      <c r="TAM18" s="50"/>
      <c r="TAN18" s="50"/>
      <c r="TAO18" s="50"/>
      <c r="TAP18" s="50"/>
      <c r="TAQ18" s="50"/>
      <c r="TAR18" s="50"/>
      <c r="TAS18" s="50"/>
      <c r="TAT18" s="50"/>
      <c r="TAU18" s="50"/>
      <c r="TAV18" s="50"/>
      <c r="TAW18" s="50"/>
      <c r="TAX18" s="50"/>
      <c r="TAY18" s="50"/>
      <c r="TAZ18" s="50"/>
      <c r="TBA18" s="50"/>
      <c r="TBB18" s="50"/>
      <c r="TBC18" s="50"/>
      <c r="TBD18" s="50"/>
      <c r="TBE18" s="50"/>
      <c r="TBF18" s="50"/>
      <c r="TBG18" s="50"/>
      <c r="TBH18" s="50"/>
      <c r="TBI18" s="50"/>
      <c r="TBJ18" s="50"/>
      <c r="TBK18" s="50"/>
      <c r="TBL18" s="50"/>
      <c r="TBM18" s="50"/>
      <c r="TBN18" s="50"/>
      <c r="TBO18" s="50"/>
      <c r="TBP18" s="50"/>
      <c r="TBQ18" s="50"/>
      <c r="TBR18" s="50"/>
      <c r="TBS18" s="50"/>
      <c r="TBT18" s="50"/>
      <c r="TBU18" s="50"/>
      <c r="TBV18" s="50"/>
      <c r="TBW18" s="50"/>
      <c r="TBX18" s="50"/>
      <c r="TBY18" s="50"/>
      <c r="TBZ18" s="50"/>
      <c r="TCA18" s="50"/>
      <c r="TCB18" s="50"/>
      <c r="TCC18" s="50"/>
      <c r="TCD18" s="50"/>
      <c r="TCE18" s="50"/>
      <c r="TCF18" s="50"/>
      <c r="TCG18" s="50"/>
      <c r="TCH18" s="50"/>
      <c r="TCI18" s="50"/>
      <c r="TCJ18" s="50"/>
      <c r="TCK18" s="50"/>
      <c r="TCL18" s="50"/>
      <c r="TCM18" s="50"/>
      <c r="TCN18" s="50"/>
      <c r="TCO18" s="50"/>
      <c r="TCP18" s="50"/>
      <c r="TCQ18" s="50"/>
      <c r="TCR18" s="50"/>
      <c r="TCS18" s="50"/>
      <c r="TCT18" s="50"/>
      <c r="TCU18" s="50"/>
      <c r="TCV18" s="50"/>
      <c r="TCW18" s="50"/>
      <c r="TCX18" s="50"/>
      <c r="TCY18" s="50"/>
      <c r="TCZ18" s="50"/>
      <c r="TDA18" s="50"/>
      <c r="TDB18" s="50"/>
      <c r="TDC18" s="50"/>
      <c r="TDD18" s="50"/>
      <c r="TDE18" s="50"/>
      <c r="TDF18" s="50"/>
      <c r="TDG18" s="50"/>
      <c r="TDH18" s="50"/>
      <c r="TDI18" s="50"/>
      <c r="TDJ18" s="50"/>
      <c r="TDK18" s="50"/>
      <c r="TDL18" s="50"/>
      <c r="TDM18" s="50"/>
      <c r="TDN18" s="50"/>
      <c r="TDO18" s="50"/>
      <c r="TDP18" s="50"/>
      <c r="TDQ18" s="50"/>
      <c r="TDR18" s="50"/>
      <c r="TDS18" s="50"/>
      <c r="TDT18" s="50"/>
      <c r="TDU18" s="50"/>
      <c r="TDV18" s="50"/>
      <c r="TDW18" s="50"/>
      <c r="TDX18" s="50"/>
      <c r="TDY18" s="50"/>
      <c r="TDZ18" s="50"/>
      <c r="TEA18" s="50"/>
      <c r="TEB18" s="50"/>
      <c r="TEC18" s="50"/>
      <c r="TED18" s="50"/>
      <c r="TEE18" s="50"/>
      <c r="TEF18" s="50"/>
      <c r="TEG18" s="50"/>
      <c r="TEH18" s="50"/>
      <c r="TEI18" s="50"/>
      <c r="TEJ18" s="50"/>
      <c r="TEK18" s="50"/>
      <c r="TEL18" s="50"/>
      <c r="TEM18" s="50"/>
      <c r="TEN18" s="50"/>
      <c r="TEO18" s="50"/>
      <c r="TEP18" s="50"/>
      <c r="TEQ18" s="50"/>
      <c r="TER18" s="50"/>
      <c r="TES18" s="50"/>
      <c r="TET18" s="50"/>
      <c r="TEU18" s="50"/>
      <c r="TEV18" s="50"/>
      <c r="TEW18" s="50"/>
      <c r="TEX18" s="50"/>
      <c r="TEY18" s="50"/>
      <c r="TEZ18" s="50"/>
      <c r="TFA18" s="50"/>
      <c r="TFB18" s="50"/>
      <c r="TFC18" s="50"/>
      <c r="TFD18" s="50"/>
      <c r="TFE18" s="50"/>
      <c r="TFF18" s="50"/>
      <c r="TFG18" s="50"/>
      <c r="TFH18" s="50"/>
      <c r="TFI18" s="50"/>
      <c r="TFJ18" s="50"/>
      <c r="TFK18" s="50"/>
      <c r="TFL18" s="50"/>
      <c r="TFM18" s="50"/>
      <c r="TFN18" s="50"/>
      <c r="TFO18" s="50"/>
      <c r="TFP18" s="50"/>
      <c r="TFQ18" s="50"/>
      <c r="TFR18" s="50"/>
      <c r="TFS18" s="50"/>
      <c r="TFT18" s="50"/>
      <c r="TFU18" s="50"/>
      <c r="TFV18" s="50"/>
      <c r="TFW18" s="50"/>
      <c r="TFX18" s="50"/>
      <c r="TFY18" s="50"/>
      <c r="TFZ18" s="50"/>
      <c r="TGA18" s="50"/>
      <c r="TGB18" s="50"/>
      <c r="TGC18" s="50"/>
      <c r="TGD18" s="50"/>
      <c r="TGE18" s="50"/>
      <c r="TGF18" s="50"/>
      <c r="TGG18" s="50"/>
      <c r="TGH18" s="50"/>
      <c r="TGI18" s="50"/>
      <c r="TGJ18" s="50"/>
      <c r="TGK18" s="50"/>
      <c r="TGL18" s="50"/>
      <c r="TGM18" s="50"/>
      <c r="TGN18" s="50"/>
      <c r="TGO18" s="50"/>
      <c r="TGP18" s="50"/>
      <c r="TGQ18" s="50"/>
      <c r="TGR18" s="50"/>
      <c r="TGS18" s="50"/>
      <c r="TGT18" s="50"/>
      <c r="TGU18" s="50"/>
      <c r="TGV18" s="50"/>
      <c r="TGW18" s="50"/>
      <c r="TGX18" s="50"/>
      <c r="TGY18" s="50"/>
      <c r="TGZ18" s="50"/>
      <c r="THA18" s="50"/>
      <c r="THB18" s="50"/>
      <c r="THC18" s="50"/>
      <c r="THD18" s="50"/>
      <c r="THE18" s="50"/>
      <c r="THF18" s="50"/>
      <c r="THG18" s="50"/>
      <c r="THH18" s="50"/>
      <c r="THI18" s="50"/>
      <c r="THJ18" s="50"/>
      <c r="THK18" s="50"/>
      <c r="THL18" s="50"/>
      <c r="THM18" s="50"/>
      <c r="THN18" s="50"/>
      <c r="THO18" s="50"/>
      <c r="THP18" s="50"/>
      <c r="THQ18" s="50"/>
      <c r="THR18" s="50"/>
      <c r="THS18" s="50"/>
      <c r="THT18" s="50"/>
      <c r="THU18" s="50"/>
      <c r="THV18" s="50"/>
      <c r="THW18" s="50"/>
      <c r="THX18" s="50"/>
      <c r="THY18" s="50"/>
      <c r="THZ18" s="50"/>
      <c r="TIA18" s="50"/>
      <c r="TIB18" s="50"/>
      <c r="TIC18" s="50"/>
      <c r="TID18" s="50"/>
      <c r="TIE18" s="50"/>
      <c r="TIF18" s="50"/>
      <c r="TIG18" s="50"/>
      <c r="TIH18" s="50"/>
      <c r="TII18" s="50"/>
      <c r="TIJ18" s="50"/>
      <c r="TIK18" s="50"/>
      <c r="TIL18" s="50"/>
      <c r="TIM18" s="50"/>
      <c r="TIN18" s="50"/>
      <c r="TIO18" s="50"/>
      <c r="TIP18" s="50"/>
      <c r="TIQ18" s="50"/>
      <c r="TIR18" s="50"/>
      <c r="TIS18" s="50"/>
      <c r="TIT18" s="50"/>
      <c r="TIU18" s="50"/>
      <c r="TIV18" s="50"/>
      <c r="TIW18" s="50"/>
      <c r="TIX18" s="50"/>
      <c r="TIY18" s="50"/>
      <c r="TIZ18" s="50"/>
      <c r="TJA18" s="50"/>
      <c r="TJB18" s="50"/>
      <c r="TJC18" s="50"/>
      <c r="TJD18" s="50"/>
      <c r="TJE18" s="50"/>
      <c r="TJF18" s="50"/>
      <c r="TJG18" s="50"/>
      <c r="TJH18" s="50"/>
      <c r="TJI18" s="50"/>
      <c r="TJJ18" s="50"/>
      <c r="TJK18" s="50"/>
      <c r="TJL18" s="50"/>
      <c r="TJM18" s="50"/>
      <c r="TJN18" s="50"/>
      <c r="TJO18" s="50"/>
      <c r="TJP18" s="50"/>
      <c r="TJQ18" s="50"/>
      <c r="TJR18" s="50"/>
      <c r="TJS18" s="50"/>
      <c r="TJT18" s="50"/>
      <c r="TJU18" s="50"/>
      <c r="TJV18" s="50"/>
      <c r="TJW18" s="50"/>
      <c r="TJX18" s="50"/>
      <c r="TJY18" s="50"/>
      <c r="TJZ18" s="50"/>
      <c r="TKA18" s="50"/>
      <c r="TKB18" s="50"/>
      <c r="TKC18" s="50"/>
      <c r="TKD18" s="50"/>
      <c r="TKE18" s="50"/>
      <c r="TKF18" s="50"/>
      <c r="TKG18" s="50"/>
      <c r="TKH18" s="50"/>
      <c r="TKI18" s="50"/>
      <c r="TKJ18" s="50"/>
      <c r="TKK18" s="50"/>
      <c r="TKL18" s="50"/>
      <c r="TKM18" s="50"/>
      <c r="TKN18" s="50"/>
      <c r="TKO18" s="50"/>
      <c r="TKP18" s="50"/>
      <c r="TKQ18" s="50"/>
      <c r="TKR18" s="50"/>
      <c r="TKS18" s="50"/>
      <c r="TKT18" s="50"/>
      <c r="TKU18" s="50"/>
      <c r="TKV18" s="50"/>
      <c r="TKW18" s="50"/>
      <c r="TKX18" s="50"/>
      <c r="TKY18" s="50"/>
      <c r="TKZ18" s="50"/>
      <c r="TLA18" s="50"/>
      <c r="TLB18" s="50"/>
      <c r="TLC18" s="50"/>
      <c r="TLD18" s="50"/>
      <c r="TLE18" s="50"/>
      <c r="TLF18" s="50"/>
      <c r="TLG18" s="50"/>
      <c r="TLH18" s="50"/>
      <c r="TLI18" s="50"/>
      <c r="TLJ18" s="50"/>
      <c r="TLK18" s="50"/>
      <c r="TLL18" s="50"/>
      <c r="TLM18" s="50"/>
      <c r="TLN18" s="50"/>
      <c r="TLO18" s="50"/>
      <c r="TLP18" s="50"/>
      <c r="TLQ18" s="50"/>
      <c r="TLR18" s="50"/>
      <c r="TLS18" s="50"/>
      <c r="TLT18" s="50"/>
      <c r="TLU18" s="50"/>
      <c r="TLV18" s="50"/>
      <c r="TLW18" s="50"/>
      <c r="TLX18" s="50"/>
      <c r="TLY18" s="50"/>
      <c r="TLZ18" s="50"/>
      <c r="TMA18" s="50"/>
      <c r="TMB18" s="50"/>
      <c r="TMC18" s="50"/>
      <c r="TMD18" s="50"/>
      <c r="TME18" s="50"/>
      <c r="TMF18" s="50"/>
      <c r="TMG18" s="50"/>
      <c r="TMH18" s="50"/>
      <c r="TMI18" s="50"/>
      <c r="TMJ18" s="50"/>
      <c r="TMK18" s="50"/>
      <c r="TML18" s="50"/>
      <c r="TMM18" s="50"/>
      <c r="TMN18" s="50"/>
      <c r="TMO18" s="50"/>
      <c r="TMP18" s="50"/>
      <c r="TMQ18" s="50"/>
      <c r="TMR18" s="50"/>
      <c r="TMS18" s="50"/>
      <c r="TMT18" s="50"/>
      <c r="TMU18" s="50"/>
      <c r="TMV18" s="50"/>
      <c r="TMW18" s="50"/>
      <c r="TMX18" s="50"/>
      <c r="TMY18" s="50"/>
      <c r="TMZ18" s="50"/>
      <c r="TNA18" s="50"/>
      <c r="TNB18" s="50"/>
      <c r="TNC18" s="50"/>
      <c r="TND18" s="50"/>
      <c r="TNE18" s="50"/>
      <c r="TNF18" s="50"/>
      <c r="TNG18" s="50"/>
      <c r="TNH18" s="50"/>
      <c r="TNI18" s="50"/>
      <c r="TNJ18" s="50"/>
      <c r="TNK18" s="50"/>
      <c r="TNL18" s="50"/>
      <c r="TNM18" s="50"/>
      <c r="TNN18" s="50"/>
      <c r="TNO18" s="50"/>
      <c r="TNP18" s="50"/>
      <c r="TNQ18" s="50"/>
      <c r="TNR18" s="50"/>
      <c r="TNS18" s="50"/>
      <c r="TNT18" s="50"/>
      <c r="TNU18" s="50"/>
      <c r="TNV18" s="50"/>
      <c r="TNW18" s="50"/>
      <c r="TNX18" s="50"/>
      <c r="TNY18" s="50"/>
      <c r="TNZ18" s="50"/>
      <c r="TOA18" s="50"/>
      <c r="TOB18" s="50"/>
      <c r="TOC18" s="50"/>
      <c r="TOD18" s="50"/>
      <c r="TOE18" s="50"/>
      <c r="TOF18" s="50"/>
      <c r="TOG18" s="50"/>
      <c r="TOH18" s="50"/>
      <c r="TOI18" s="50"/>
      <c r="TOJ18" s="50"/>
      <c r="TOK18" s="50"/>
      <c r="TOL18" s="50"/>
      <c r="TOM18" s="50"/>
      <c r="TON18" s="50"/>
      <c r="TOO18" s="50"/>
      <c r="TOP18" s="50"/>
      <c r="TOQ18" s="50"/>
      <c r="TOR18" s="50"/>
      <c r="TOS18" s="50"/>
      <c r="TOT18" s="50"/>
      <c r="TOU18" s="50"/>
      <c r="TOV18" s="50"/>
      <c r="TOW18" s="50"/>
      <c r="TOX18" s="50"/>
      <c r="TOY18" s="50"/>
      <c r="TOZ18" s="50"/>
      <c r="TPA18" s="50"/>
      <c r="TPB18" s="50"/>
      <c r="TPC18" s="50"/>
      <c r="TPD18" s="50"/>
      <c r="TPE18" s="50"/>
      <c r="TPF18" s="50"/>
      <c r="TPG18" s="50"/>
      <c r="TPH18" s="50"/>
      <c r="TPI18" s="50"/>
      <c r="TPJ18" s="50"/>
      <c r="TPK18" s="50"/>
      <c r="TPL18" s="50"/>
      <c r="TPM18" s="50"/>
      <c r="TPN18" s="50"/>
      <c r="TPO18" s="50"/>
      <c r="TPP18" s="50"/>
      <c r="TPQ18" s="50"/>
      <c r="TPR18" s="50"/>
      <c r="TPS18" s="50"/>
      <c r="TPT18" s="50"/>
      <c r="TPU18" s="50"/>
      <c r="TPV18" s="50"/>
      <c r="TPW18" s="50"/>
      <c r="TPX18" s="50"/>
      <c r="TPY18" s="50"/>
      <c r="TPZ18" s="50"/>
      <c r="TQA18" s="50"/>
      <c r="TQB18" s="50"/>
      <c r="TQC18" s="50"/>
      <c r="TQD18" s="50"/>
      <c r="TQE18" s="50"/>
      <c r="TQF18" s="50"/>
      <c r="TQG18" s="50"/>
      <c r="TQH18" s="50"/>
      <c r="TQI18" s="50"/>
      <c r="TQJ18" s="50"/>
      <c r="TQK18" s="50"/>
      <c r="TQL18" s="50"/>
      <c r="TQM18" s="50"/>
      <c r="TQN18" s="50"/>
      <c r="TQO18" s="50"/>
      <c r="TQP18" s="50"/>
      <c r="TQQ18" s="50"/>
      <c r="TQR18" s="50"/>
      <c r="TQS18" s="50"/>
      <c r="TQT18" s="50"/>
      <c r="TQU18" s="50"/>
      <c r="TQV18" s="50"/>
      <c r="TQW18" s="50"/>
      <c r="TQX18" s="50"/>
      <c r="TQY18" s="50"/>
      <c r="TQZ18" s="50"/>
      <c r="TRA18" s="50"/>
      <c r="TRB18" s="50"/>
      <c r="TRC18" s="50"/>
      <c r="TRD18" s="50"/>
      <c r="TRE18" s="50"/>
      <c r="TRF18" s="50"/>
      <c r="TRG18" s="50"/>
      <c r="TRH18" s="50"/>
      <c r="TRI18" s="50"/>
      <c r="TRJ18" s="50"/>
      <c r="TRK18" s="50"/>
      <c r="TRL18" s="50"/>
      <c r="TRM18" s="50"/>
      <c r="TRN18" s="50"/>
      <c r="TRO18" s="50"/>
      <c r="TRP18" s="50"/>
      <c r="TRQ18" s="50"/>
      <c r="TRR18" s="50"/>
      <c r="TRS18" s="50"/>
      <c r="TRT18" s="50"/>
      <c r="TRU18" s="50"/>
      <c r="TRV18" s="50"/>
      <c r="TRW18" s="50"/>
      <c r="TRX18" s="50"/>
      <c r="TRY18" s="50"/>
      <c r="TRZ18" s="50"/>
      <c r="TSA18" s="50"/>
      <c r="TSB18" s="50"/>
      <c r="TSC18" s="50"/>
      <c r="TSD18" s="50"/>
      <c r="TSE18" s="50"/>
      <c r="TSF18" s="50"/>
      <c r="TSG18" s="50"/>
      <c r="TSH18" s="50"/>
      <c r="TSI18" s="50"/>
      <c r="TSJ18" s="50"/>
      <c r="TSK18" s="50"/>
      <c r="TSL18" s="50"/>
      <c r="TSM18" s="50"/>
      <c r="TSN18" s="50"/>
      <c r="TSO18" s="50"/>
      <c r="TSP18" s="50"/>
      <c r="TSQ18" s="50"/>
      <c r="TSR18" s="50"/>
      <c r="TSS18" s="50"/>
      <c r="TST18" s="50"/>
      <c r="TSU18" s="50"/>
      <c r="TSV18" s="50"/>
      <c r="TSW18" s="50"/>
      <c r="TSX18" s="50"/>
      <c r="TSY18" s="50"/>
      <c r="TSZ18" s="50"/>
      <c r="TTA18" s="50"/>
      <c r="TTB18" s="50"/>
      <c r="TTC18" s="50"/>
      <c r="TTD18" s="50"/>
      <c r="TTE18" s="50"/>
      <c r="TTF18" s="50"/>
      <c r="TTG18" s="50"/>
      <c r="TTH18" s="50"/>
      <c r="TTI18" s="50"/>
      <c r="TTJ18" s="50"/>
      <c r="TTK18" s="50"/>
      <c r="TTL18" s="50"/>
      <c r="TTM18" s="50"/>
      <c r="TTN18" s="50"/>
      <c r="TTO18" s="50"/>
      <c r="TTP18" s="50"/>
      <c r="TTQ18" s="50"/>
      <c r="TTR18" s="50"/>
      <c r="TTS18" s="50"/>
      <c r="TTT18" s="50"/>
      <c r="TTU18" s="50"/>
      <c r="TTV18" s="50"/>
      <c r="TTW18" s="50"/>
      <c r="TTX18" s="50"/>
      <c r="TTY18" s="50"/>
      <c r="TTZ18" s="50"/>
      <c r="TUA18" s="50"/>
      <c r="TUB18" s="50"/>
      <c r="TUC18" s="50"/>
      <c r="TUD18" s="50"/>
      <c r="TUE18" s="50"/>
      <c r="TUF18" s="50"/>
      <c r="TUG18" s="50"/>
      <c r="TUH18" s="50"/>
      <c r="TUI18" s="50"/>
      <c r="TUJ18" s="50"/>
      <c r="TUK18" s="50"/>
      <c r="TUL18" s="50"/>
      <c r="TUM18" s="50"/>
      <c r="TUN18" s="50"/>
      <c r="TUO18" s="50"/>
      <c r="TUP18" s="50"/>
      <c r="TUQ18" s="50"/>
      <c r="TUR18" s="50"/>
      <c r="TUS18" s="50"/>
      <c r="TUT18" s="50"/>
      <c r="TUU18" s="50"/>
      <c r="TUV18" s="50"/>
      <c r="TUW18" s="50"/>
      <c r="TUX18" s="50"/>
      <c r="TUY18" s="50"/>
      <c r="TUZ18" s="50"/>
      <c r="TVA18" s="50"/>
      <c r="TVB18" s="50"/>
      <c r="TVC18" s="50"/>
      <c r="TVD18" s="50"/>
      <c r="TVE18" s="50"/>
      <c r="TVF18" s="50"/>
      <c r="TVG18" s="50"/>
      <c r="TVH18" s="50"/>
      <c r="TVI18" s="50"/>
      <c r="TVJ18" s="50"/>
      <c r="TVK18" s="50"/>
      <c r="TVL18" s="50"/>
      <c r="TVM18" s="50"/>
      <c r="TVN18" s="50"/>
      <c r="TVO18" s="50"/>
      <c r="TVP18" s="50"/>
      <c r="TVQ18" s="50"/>
      <c r="TVR18" s="50"/>
      <c r="TVS18" s="50"/>
      <c r="TVT18" s="50"/>
      <c r="TVU18" s="50"/>
      <c r="TVV18" s="50"/>
      <c r="TVW18" s="50"/>
      <c r="TVX18" s="50"/>
      <c r="TVY18" s="50"/>
      <c r="TVZ18" s="50"/>
      <c r="TWA18" s="50"/>
      <c r="TWB18" s="50"/>
      <c r="TWC18" s="50"/>
      <c r="TWD18" s="50"/>
      <c r="TWE18" s="50"/>
      <c r="TWF18" s="50"/>
      <c r="TWG18" s="50"/>
      <c r="TWH18" s="50"/>
      <c r="TWI18" s="50"/>
      <c r="TWJ18" s="50"/>
      <c r="TWK18" s="50"/>
      <c r="TWL18" s="50"/>
      <c r="TWM18" s="50"/>
      <c r="TWN18" s="50"/>
      <c r="TWO18" s="50"/>
      <c r="TWP18" s="50"/>
      <c r="TWQ18" s="50"/>
      <c r="TWR18" s="50"/>
      <c r="TWS18" s="50"/>
      <c r="TWT18" s="50"/>
      <c r="TWU18" s="50"/>
      <c r="TWV18" s="50"/>
      <c r="TWW18" s="50"/>
      <c r="TWX18" s="50"/>
      <c r="TWY18" s="50"/>
      <c r="TWZ18" s="50"/>
      <c r="TXA18" s="50"/>
      <c r="TXB18" s="50"/>
      <c r="TXC18" s="50"/>
      <c r="TXD18" s="50"/>
      <c r="TXE18" s="50"/>
      <c r="TXF18" s="50"/>
      <c r="TXG18" s="50"/>
      <c r="TXH18" s="50"/>
      <c r="TXI18" s="50"/>
      <c r="TXJ18" s="50"/>
      <c r="TXK18" s="50"/>
      <c r="TXL18" s="50"/>
      <c r="TXM18" s="50"/>
      <c r="TXN18" s="50"/>
      <c r="TXO18" s="50"/>
      <c r="TXP18" s="50"/>
      <c r="TXQ18" s="50"/>
      <c r="TXR18" s="50"/>
      <c r="TXS18" s="50"/>
      <c r="TXT18" s="50"/>
      <c r="TXU18" s="50"/>
      <c r="TXV18" s="50"/>
      <c r="TXW18" s="50"/>
      <c r="TXX18" s="50"/>
      <c r="TXY18" s="50"/>
      <c r="TXZ18" s="50"/>
      <c r="TYA18" s="50"/>
      <c r="TYB18" s="50"/>
      <c r="TYC18" s="50"/>
      <c r="TYD18" s="50"/>
      <c r="TYE18" s="50"/>
      <c r="TYF18" s="50"/>
      <c r="TYG18" s="50"/>
      <c r="TYH18" s="50"/>
      <c r="TYI18" s="50"/>
      <c r="TYJ18" s="50"/>
      <c r="TYK18" s="50"/>
      <c r="TYL18" s="50"/>
      <c r="TYM18" s="50"/>
      <c r="TYN18" s="50"/>
      <c r="TYO18" s="50"/>
      <c r="TYP18" s="50"/>
      <c r="TYQ18" s="50"/>
      <c r="TYR18" s="50"/>
      <c r="TYS18" s="50"/>
      <c r="TYT18" s="50"/>
      <c r="TYU18" s="50"/>
      <c r="TYV18" s="50"/>
      <c r="TYW18" s="50"/>
      <c r="TYX18" s="50"/>
      <c r="TYY18" s="50"/>
      <c r="TYZ18" s="50"/>
      <c r="TZA18" s="50"/>
      <c r="TZB18" s="50"/>
      <c r="TZC18" s="50"/>
      <c r="TZD18" s="50"/>
      <c r="TZE18" s="50"/>
      <c r="TZF18" s="50"/>
      <c r="TZG18" s="50"/>
      <c r="TZH18" s="50"/>
      <c r="TZI18" s="50"/>
      <c r="TZJ18" s="50"/>
      <c r="TZK18" s="50"/>
      <c r="TZL18" s="50"/>
      <c r="TZM18" s="50"/>
      <c r="TZN18" s="50"/>
      <c r="TZO18" s="50"/>
      <c r="TZP18" s="50"/>
      <c r="TZQ18" s="50"/>
      <c r="TZR18" s="50"/>
      <c r="TZS18" s="50"/>
      <c r="TZT18" s="50"/>
      <c r="TZU18" s="50"/>
      <c r="TZV18" s="50"/>
      <c r="TZW18" s="50"/>
      <c r="TZX18" s="50"/>
      <c r="TZY18" s="50"/>
      <c r="TZZ18" s="50"/>
      <c r="UAA18" s="50"/>
      <c r="UAB18" s="50"/>
      <c r="UAC18" s="50"/>
      <c r="UAD18" s="50"/>
      <c r="UAE18" s="50"/>
      <c r="UAF18" s="50"/>
      <c r="UAG18" s="50"/>
      <c r="UAH18" s="50"/>
      <c r="UAI18" s="50"/>
      <c r="UAJ18" s="50"/>
      <c r="UAK18" s="50"/>
      <c r="UAL18" s="50"/>
      <c r="UAM18" s="50"/>
      <c r="UAN18" s="50"/>
      <c r="UAO18" s="50"/>
      <c r="UAP18" s="50"/>
      <c r="UAQ18" s="50"/>
      <c r="UAR18" s="50"/>
      <c r="UAS18" s="50"/>
      <c r="UAT18" s="50"/>
      <c r="UAU18" s="50"/>
      <c r="UAV18" s="50"/>
      <c r="UAW18" s="50"/>
      <c r="UAX18" s="50"/>
      <c r="UAY18" s="50"/>
      <c r="UAZ18" s="50"/>
      <c r="UBA18" s="50"/>
      <c r="UBB18" s="50"/>
      <c r="UBC18" s="50"/>
      <c r="UBD18" s="50"/>
      <c r="UBE18" s="50"/>
      <c r="UBF18" s="50"/>
      <c r="UBG18" s="50"/>
      <c r="UBH18" s="50"/>
      <c r="UBI18" s="50"/>
      <c r="UBJ18" s="50"/>
      <c r="UBK18" s="50"/>
      <c r="UBL18" s="50"/>
      <c r="UBM18" s="50"/>
      <c r="UBN18" s="50"/>
      <c r="UBO18" s="50"/>
      <c r="UBP18" s="50"/>
      <c r="UBQ18" s="50"/>
      <c r="UBR18" s="50"/>
      <c r="UBS18" s="50"/>
      <c r="UBT18" s="50"/>
      <c r="UBU18" s="50"/>
      <c r="UBV18" s="50"/>
      <c r="UBW18" s="50"/>
      <c r="UBX18" s="50"/>
      <c r="UBY18" s="50"/>
      <c r="UBZ18" s="50"/>
      <c r="UCA18" s="50"/>
      <c r="UCB18" s="50"/>
      <c r="UCC18" s="50"/>
      <c r="UCD18" s="50"/>
      <c r="UCE18" s="50"/>
      <c r="UCF18" s="50"/>
      <c r="UCG18" s="50"/>
      <c r="UCH18" s="50"/>
      <c r="UCI18" s="50"/>
      <c r="UCJ18" s="50"/>
      <c r="UCK18" s="50"/>
      <c r="UCL18" s="50"/>
      <c r="UCM18" s="50"/>
      <c r="UCN18" s="50"/>
      <c r="UCO18" s="50"/>
      <c r="UCP18" s="50"/>
      <c r="UCQ18" s="50"/>
      <c r="UCR18" s="50"/>
      <c r="UCS18" s="50"/>
      <c r="UCT18" s="50"/>
      <c r="UCU18" s="50"/>
      <c r="UCV18" s="50"/>
      <c r="UCW18" s="50"/>
      <c r="UCX18" s="50"/>
      <c r="UCY18" s="50"/>
      <c r="UCZ18" s="50"/>
      <c r="UDA18" s="50"/>
      <c r="UDB18" s="50"/>
      <c r="UDC18" s="50"/>
      <c r="UDD18" s="50"/>
      <c r="UDE18" s="50"/>
      <c r="UDF18" s="50"/>
      <c r="UDG18" s="50"/>
      <c r="UDH18" s="50"/>
      <c r="UDI18" s="50"/>
      <c r="UDJ18" s="50"/>
      <c r="UDK18" s="50"/>
      <c r="UDL18" s="50"/>
      <c r="UDM18" s="50"/>
      <c r="UDN18" s="50"/>
      <c r="UDO18" s="50"/>
      <c r="UDP18" s="50"/>
      <c r="UDQ18" s="50"/>
      <c r="UDR18" s="50"/>
      <c r="UDS18" s="50"/>
      <c r="UDT18" s="50"/>
      <c r="UDU18" s="50"/>
      <c r="UDV18" s="50"/>
      <c r="UDW18" s="50"/>
      <c r="UDX18" s="50"/>
      <c r="UDY18" s="50"/>
      <c r="UDZ18" s="50"/>
      <c r="UEA18" s="50"/>
      <c r="UEB18" s="50"/>
      <c r="UEC18" s="50"/>
      <c r="UED18" s="50"/>
      <c r="UEE18" s="50"/>
      <c r="UEF18" s="50"/>
      <c r="UEG18" s="50"/>
      <c r="UEH18" s="50"/>
      <c r="UEI18" s="50"/>
      <c r="UEJ18" s="50"/>
      <c r="UEK18" s="50"/>
      <c r="UEL18" s="50"/>
      <c r="UEM18" s="50"/>
      <c r="UEN18" s="50"/>
      <c r="UEO18" s="50"/>
      <c r="UEP18" s="50"/>
      <c r="UEQ18" s="50"/>
      <c r="UER18" s="50"/>
      <c r="UES18" s="50"/>
      <c r="UET18" s="50"/>
      <c r="UEU18" s="50"/>
      <c r="UEV18" s="50"/>
      <c r="UEW18" s="50"/>
      <c r="UEX18" s="50"/>
      <c r="UEY18" s="50"/>
      <c r="UEZ18" s="50"/>
      <c r="UFA18" s="50"/>
      <c r="UFB18" s="50"/>
      <c r="UFC18" s="50"/>
      <c r="UFD18" s="50"/>
      <c r="UFE18" s="50"/>
      <c r="UFF18" s="50"/>
      <c r="UFG18" s="50"/>
      <c r="UFH18" s="50"/>
      <c r="UFI18" s="50"/>
      <c r="UFJ18" s="50"/>
      <c r="UFK18" s="50"/>
      <c r="UFL18" s="50"/>
      <c r="UFM18" s="50"/>
      <c r="UFN18" s="50"/>
      <c r="UFO18" s="50"/>
      <c r="UFP18" s="50"/>
      <c r="UFQ18" s="50"/>
      <c r="UFR18" s="50"/>
      <c r="UFS18" s="50"/>
      <c r="UFT18" s="50"/>
      <c r="UFU18" s="50"/>
      <c r="UFV18" s="50"/>
      <c r="UFW18" s="50"/>
      <c r="UFX18" s="50"/>
      <c r="UFY18" s="50"/>
      <c r="UFZ18" s="50"/>
      <c r="UGA18" s="50"/>
      <c r="UGB18" s="50"/>
      <c r="UGC18" s="50"/>
      <c r="UGD18" s="50"/>
      <c r="UGE18" s="50"/>
      <c r="UGF18" s="50"/>
      <c r="UGG18" s="50"/>
      <c r="UGH18" s="50"/>
      <c r="UGI18" s="50"/>
      <c r="UGJ18" s="50"/>
      <c r="UGK18" s="50"/>
      <c r="UGL18" s="50"/>
      <c r="UGM18" s="50"/>
      <c r="UGN18" s="50"/>
      <c r="UGO18" s="50"/>
      <c r="UGP18" s="50"/>
      <c r="UGQ18" s="50"/>
      <c r="UGR18" s="50"/>
      <c r="UGS18" s="50"/>
      <c r="UGT18" s="50"/>
      <c r="UGU18" s="50"/>
      <c r="UGV18" s="50"/>
      <c r="UGW18" s="50"/>
      <c r="UGX18" s="50"/>
      <c r="UGY18" s="50"/>
      <c r="UGZ18" s="50"/>
      <c r="UHA18" s="50"/>
      <c r="UHB18" s="50"/>
      <c r="UHC18" s="50"/>
      <c r="UHD18" s="50"/>
      <c r="UHE18" s="50"/>
      <c r="UHF18" s="50"/>
      <c r="UHG18" s="50"/>
      <c r="UHH18" s="50"/>
      <c r="UHI18" s="50"/>
      <c r="UHJ18" s="50"/>
      <c r="UHK18" s="50"/>
      <c r="UHL18" s="50"/>
      <c r="UHM18" s="50"/>
      <c r="UHN18" s="50"/>
      <c r="UHO18" s="50"/>
      <c r="UHP18" s="50"/>
      <c r="UHQ18" s="50"/>
      <c r="UHR18" s="50"/>
      <c r="UHS18" s="50"/>
      <c r="UHT18" s="50"/>
      <c r="UHU18" s="50"/>
      <c r="UHV18" s="50"/>
      <c r="UHW18" s="50"/>
      <c r="UHX18" s="50"/>
      <c r="UHY18" s="50"/>
      <c r="UHZ18" s="50"/>
      <c r="UIA18" s="50"/>
      <c r="UIB18" s="50"/>
      <c r="UIC18" s="50"/>
      <c r="UID18" s="50"/>
      <c r="UIE18" s="50"/>
      <c r="UIF18" s="50"/>
      <c r="UIG18" s="50"/>
      <c r="UIH18" s="50"/>
      <c r="UII18" s="50"/>
      <c r="UIJ18" s="50"/>
      <c r="UIK18" s="50"/>
      <c r="UIL18" s="50"/>
      <c r="UIM18" s="50"/>
      <c r="UIN18" s="50"/>
      <c r="UIO18" s="50"/>
      <c r="UIP18" s="50"/>
      <c r="UIQ18" s="50"/>
      <c r="UIR18" s="50"/>
      <c r="UIS18" s="50"/>
      <c r="UIT18" s="50"/>
      <c r="UIU18" s="50"/>
      <c r="UIV18" s="50"/>
      <c r="UIW18" s="50"/>
      <c r="UIX18" s="50"/>
      <c r="UIY18" s="50"/>
      <c r="UIZ18" s="50"/>
      <c r="UJA18" s="50"/>
      <c r="UJB18" s="50"/>
      <c r="UJC18" s="50"/>
      <c r="UJD18" s="50"/>
      <c r="UJE18" s="50"/>
      <c r="UJF18" s="50"/>
      <c r="UJG18" s="50"/>
      <c r="UJH18" s="50"/>
      <c r="UJI18" s="50"/>
      <c r="UJJ18" s="50"/>
      <c r="UJK18" s="50"/>
      <c r="UJL18" s="50"/>
      <c r="UJM18" s="50"/>
      <c r="UJN18" s="50"/>
      <c r="UJO18" s="50"/>
      <c r="UJP18" s="50"/>
      <c r="UJQ18" s="50"/>
      <c r="UJR18" s="50"/>
      <c r="UJS18" s="50"/>
      <c r="UJT18" s="50"/>
      <c r="UJU18" s="50"/>
      <c r="UJV18" s="50"/>
      <c r="UJW18" s="50"/>
      <c r="UJX18" s="50"/>
      <c r="UJY18" s="50"/>
      <c r="UJZ18" s="50"/>
      <c r="UKA18" s="50"/>
      <c r="UKB18" s="50"/>
      <c r="UKC18" s="50"/>
      <c r="UKD18" s="50"/>
      <c r="UKE18" s="50"/>
      <c r="UKF18" s="50"/>
      <c r="UKG18" s="50"/>
      <c r="UKH18" s="50"/>
      <c r="UKI18" s="50"/>
      <c r="UKJ18" s="50"/>
      <c r="UKK18" s="50"/>
      <c r="UKL18" s="50"/>
      <c r="UKM18" s="50"/>
      <c r="UKN18" s="50"/>
      <c r="UKO18" s="50"/>
      <c r="UKP18" s="50"/>
      <c r="UKQ18" s="50"/>
      <c r="UKR18" s="50"/>
      <c r="UKS18" s="50"/>
      <c r="UKT18" s="50"/>
      <c r="UKU18" s="50"/>
      <c r="UKV18" s="50"/>
      <c r="UKW18" s="50"/>
      <c r="UKX18" s="50"/>
      <c r="UKY18" s="50"/>
      <c r="UKZ18" s="50"/>
      <c r="ULA18" s="50"/>
      <c r="ULB18" s="50"/>
      <c r="ULC18" s="50"/>
      <c r="ULD18" s="50"/>
      <c r="ULE18" s="50"/>
      <c r="ULF18" s="50"/>
      <c r="ULG18" s="50"/>
      <c r="ULH18" s="50"/>
      <c r="ULI18" s="50"/>
      <c r="ULJ18" s="50"/>
      <c r="ULK18" s="50"/>
      <c r="ULL18" s="50"/>
      <c r="ULM18" s="50"/>
      <c r="ULN18" s="50"/>
      <c r="ULO18" s="50"/>
      <c r="ULP18" s="50"/>
      <c r="ULQ18" s="50"/>
      <c r="ULR18" s="50"/>
      <c r="ULS18" s="50"/>
      <c r="ULT18" s="50"/>
      <c r="ULU18" s="50"/>
      <c r="ULV18" s="50"/>
      <c r="ULW18" s="50"/>
      <c r="ULX18" s="50"/>
      <c r="ULY18" s="50"/>
      <c r="ULZ18" s="50"/>
      <c r="UMA18" s="50"/>
      <c r="UMB18" s="50"/>
      <c r="UMC18" s="50"/>
      <c r="UMD18" s="50"/>
      <c r="UME18" s="50"/>
      <c r="UMF18" s="50"/>
      <c r="UMG18" s="50"/>
      <c r="UMH18" s="50"/>
      <c r="UMI18" s="50"/>
      <c r="UMJ18" s="50"/>
      <c r="UMK18" s="50"/>
      <c r="UML18" s="50"/>
      <c r="UMM18" s="50"/>
      <c r="UMN18" s="50"/>
      <c r="UMO18" s="50"/>
      <c r="UMP18" s="50"/>
      <c r="UMQ18" s="50"/>
      <c r="UMR18" s="50"/>
      <c r="UMS18" s="50"/>
      <c r="UMT18" s="50"/>
      <c r="UMU18" s="50"/>
      <c r="UMV18" s="50"/>
      <c r="UMW18" s="50"/>
      <c r="UMX18" s="50"/>
      <c r="UMY18" s="50"/>
      <c r="UMZ18" s="50"/>
      <c r="UNA18" s="50"/>
      <c r="UNB18" s="50"/>
      <c r="UNC18" s="50"/>
      <c r="UND18" s="50"/>
      <c r="UNE18" s="50"/>
      <c r="UNF18" s="50"/>
      <c r="UNG18" s="50"/>
      <c r="UNH18" s="50"/>
      <c r="UNI18" s="50"/>
      <c r="UNJ18" s="50"/>
      <c r="UNK18" s="50"/>
      <c r="UNL18" s="50"/>
      <c r="UNM18" s="50"/>
      <c r="UNN18" s="50"/>
      <c r="UNO18" s="50"/>
      <c r="UNP18" s="50"/>
      <c r="UNQ18" s="50"/>
      <c r="UNR18" s="50"/>
      <c r="UNS18" s="50"/>
      <c r="UNT18" s="50"/>
      <c r="UNU18" s="50"/>
      <c r="UNV18" s="50"/>
      <c r="UNW18" s="50"/>
      <c r="UNX18" s="50"/>
      <c r="UNY18" s="50"/>
      <c r="UNZ18" s="50"/>
      <c r="UOA18" s="50"/>
      <c r="UOB18" s="50"/>
      <c r="UOC18" s="50"/>
      <c r="UOD18" s="50"/>
      <c r="UOE18" s="50"/>
      <c r="UOF18" s="50"/>
      <c r="UOG18" s="50"/>
      <c r="UOH18" s="50"/>
      <c r="UOI18" s="50"/>
      <c r="UOJ18" s="50"/>
      <c r="UOK18" s="50"/>
      <c r="UOL18" s="50"/>
      <c r="UOM18" s="50"/>
      <c r="UON18" s="50"/>
      <c r="UOO18" s="50"/>
      <c r="UOP18" s="50"/>
      <c r="UOQ18" s="50"/>
      <c r="UOR18" s="50"/>
      <c r="UOS18" s="50"/>
      <c r="UOT18" s="50"/>
      <c r="UOU18" s="50"/>
      <c r="UOV18" s="50"/>
      <c r="UOW18" s="50"/>
      <c r="UOX18" s="50"/>
      <c r="UOY18" s="50"/>
      <c r="UOZ18" s="50"/>
      <c r="UPA18" s="50"/>
      <c r="UPB18" s="50"/>
      <c r="UPC18" s="50"/>
      <c r="UPD18" s="50"/>
      <c r="UPE18" s="50"/>
      <c r="UPF18" s="50"/>
      <c r="UPG18" s="50"/>
      <c r="UPH18" s="50"/>
      <c r="UPI18" s="50"/>
      <c r="UPJ18" s="50"/>
      <c r="UPK18" s="50"/>
      <c r="UPL18" s="50"/>
      <c r="UPM18" s="50"/>
      <c r="UPN18" s="50"/>
      <c r="UPO18" s="50"/>
      <c r="UPP18" s="50"/>
      <c r="UPQ18" s="50"/>
      <c r="UPR18" s="50"/>
      <c r="UPS18" s="50"/>
      <c r="UPT18" s="50"/>
      <c r="UPU18" s="50"/>
      <c r="UPV18" s="50"/>
      <c r="UPW18" s="50"/>
      <c r="UPX18" s="50"/>
      <c r="UPY18" s="50"/>
      <c r="UPZ18" s="50"/>
      <c r="UQA18" s="50"/>
      <c r="UQB18" s="50"/>
      <c r="UQC18" s="50"/>
      <c r="UQD18" s="50"/>
      <c r="UQE18" s="50"/>
      <c r="UQF18" s="50"/>
      <c r="UQG18" s="50"/>
      <c r="UQH18" s="50"/>
      <c r="UQI18" s="50"/>
      <c r="UQJ18" s="50"/>
      <c r="UQK18" s="50"/>
      <c r="UQL18" s="50"/>
      <c r="UQM18" s="50"/>
      <c r="UQN18" s="50"/>
      <c r="UQO18" s="50"/>
      <c r="UQP18" s="50"/>
      <c r="UQQ18" s="50"/>
      <c r="UQR18" s="50"/>
      <c r="UQS18" s="50"/>
      <c r="UQT18" s="50"/>
      <c r="UQU18" s="50"/>
      <c r="UQV18" s="50"/>
      <c r="UQW18" s="50"/>
      <c r="UQX18" s="50"/>
      <c r="UQY18" s="50"/>
      <c r="UQZ18" s="50"/>
      <c r="URA18" s="50"/>
      <c r="URB18" s="50"/>
      <c r="URC18" s="50"/>
      <c r="URD18" s="50"/>
      <c r="URE18" s="50"/>
      <c r="URF18" s="50"/>
      <c r="URG18" s="50"/>
      <c r="URH18" s="50"/>
      <c r="URI18" s="50"/>
      <c r="URJ18" s="50"/>
      <c r="URK18" s="50"/>
      <c r="URL18" s="50"/>
      <c r="URM18" s="50"/>
      <c r="URN18" s="50"/>
      <c r="URO18" s="50"/>
      <c r="URP18" s="50"/>
      <c r="URQ18" s="50"/>
      <c r="URR18" s="50"/>
      <c r="URS18" s="50"/>
      <c r="URT18" s="50"/>
      <c r="URU18" s="50"/>
      <c r="URV18" s="50"/>
      <c r="URW18" s="50"/>
      <c r="URX18" s="50"/>
      <c r="URY18" s="50"/>
      <c r="URZ18" s="50"/>
      <c r="USA18" s="50"/>
      <c r="USB18" s="50"/>
      <c r="USC18" s="50"/>
      <c r="USD18" s="50"/>
      <c r="USE18" s="50"/>
      <c r="USF18" s="50"/>
      <c r="USG18" s="50"/>
      <c r="USH18" s="50"/>
      <c r="USI18" s="50"/>
      <c r="USJ18" s="50"/>
      <c r="USK18" s="50"/>
      <c r="USL18" s="50"/>
      <c r="USM18" s="50"/>
      <c r="USN18" s="50"/>
      <c r="USO18" s="50"/>
      <c r="USP18" s="50"/>
      <c r="USQ18" s="50"/>
      <c r="USR18" s="50"/>
      <c r="USS18" s="50"/>
      <c r="UST18" s="50"/>
      <c r="USU18" s="50"/>
      <c r="USV18" s="50"/>
      <c r="USW18" s="50"/>
      <c r="USX18" s="50"/>
      <c r="USY18" s="50"/>
      <c r="USZ18" s="50"/>
      <c r="UTA18" s="50"/>
      <c r="UTB18" s="50"/>
      <c r="UTC18" s="50"/>
      <c r="UTD18" s="50"/>
      <c r="UTE18" s="50"/>
      <c r="UTF18" s="50"/>
      <c r="UTG18" s="50"/>
      <c r="UTH18" s="50"/>
      <c r="UTI18" s="50"/>
      <c r="UTJ18" s="50"/>
      <c r="UTK18" s="50"/>
      <c r="UTL18" s="50"/>
      <c r="UTM18" s="50"/>
      <c r="UTN18" s="50"/>
      <c r="UTO18" s="50"/>
      <c r="UTP18" s="50"/>
      <c r="UTQ18" s="50"/>
      <c r="UTR18" s="50"/>
      <c r="UTS18" s="50"/>
      <c r="UTT18" s="50"/>
      <c r="UTU18" s="50"/>
      <c r="UTV18" s="50"/>
      <c r="UTW18" s="50"/>
      <c r="UTX18" s="50"/>
      <c r="UTY18" s="50"/>
      <c r="UTZ18" s="50"/>
      <c r="UUA18" s="50"/>
      <c r="UUB18" s="50"/>
      <c r="UUC18" s="50"/>
      <c r="UUD18" s="50"/>
      <c r="UUE18" s="50"/>
      <c r="UUF18" s="50"/>
      <c r="UUG18" s="50"/>
      <c r="UUH18" s="50"/>
      <c r="UUI18" s="50"/>
      <c r="UUJ18" s="50"/>
      <c r="UUK18" s="50"/>
      <c r="UUL18" s="50"/>
      <c r="UUM18" s="50"/>
      <c r="UUN18" s="50"/>
      <c r="UUO18" s="50"/>
      <c r="UUP18" s="50"/>
      <c r="UUQ18" s="50"/>
      <c r="UUR18" s="50"/>
      <c r="UUS18" s="50"/>
      <c r="UUT18" s="50"/>
      <c r="UUU18" s="50"/>
      <c r="UUV18" s="50"/>
      <c r="UUW18" s="50"/>
      <c r="UUX18" s="50"/>
      <c r="UUY18" s="50"/>
      <c r="UUZ18" s="50"/>
      <c r="UVA18" s="50"/>
      <c r="UVB18" s="50"/>
      <c r="UVC18" s="50"/>
      <c r="UVD18" s="50"/>
      <c r="UVE18" s="50"/>
      <c r="UVF18" s="50"/>
      <c r="UVG18" s="50"/>
      <c r="UVH18" s="50"/>
      <c r="UVI18" s="50"/>
      <c r="UVJ18" s="50"/>
      <c r="UVK18" s="50"/>
      <c r="UVL18" s="50"/>
      <c r="UVM18" s="50"/>
      <c r="UVN18" s="50"/>
      <c r="UVO18" s="50"/>
      <c r="UVP18" s="50"/>
      <c r="UVQ18" s="50"/>
      <c r="UVR18" s="50"/>
      <c r="UVS18" s="50"/>
      <c r="UVT18" s="50"/>
      <c r="UVU18" s="50"/>
      <c r="UVV18" s="50"/>
      <c r="UVW18" s="50"/>
      <c r="UVX18" s="50"/>
      <c r="UVY18" s="50"/>
      <c r="UVZ18" s="50"/>
      <c r="UWA18" s="50"/>
      <c r="UWB18" s="50"/>
      <c r="UWC18" s="50"/>
      <c r="UWD18" s="50"/>
      <c r="UWE18" s="50"/>
      <c r="UWF18" s="50"/>
      <c r="UWG18" s="50"/>
      <c r="UWH18" s="50"/>
      <c r="UWI18" s="50"/>
      <c r="UWJ18" s="50"/>
      <c r="UWK18" s="50"/>
      <c r="UWL18" s="50"/>
      <c r="UWM18" s="50"/>
      <c r="UWN18" s="50"/>
      <c r="UWO18" s="50"/>
      <c r="UWP18" s="50"/>
      <c r="UWQ18" s="50"/>
      <c r="UWR18" s="50"/>
      <c r="UWS18" s="50"/>
      <c r="UWT18" s="50"/>
      <c r="UWU18" s="50"/>
      <c r="UWV18" s="50"/>
      <c r="UWW18" s="50"/>
      <c r="UWX18" s="50"/>
      <c r="UWY18" s="50"/>
      <c r="UWZ18" s="50"/>
      <c r="UXA18" s="50"/>
      <c r="UXB18" s="50"/>
      <c r="UXC18" s="50"/>
      <c r="UXD18" s="50"/>
      <c r="UXE18" s="50"/>
      <c r="UXF18" s="50"/>
      <c r="UXG18" s="50"/>
      <c r="UXH18" s="50"/>
      <c r="UXI18" s="50"/>
      <c r="UXJ18" s="50"/>
      <c r="UXK18" s="50"/>
      <c r="UXL18" s="50"/>
      <c r="UXM18" s="50"/>
      <c r="UXN18" s="50"/>
      <c r="UXO18" s="50"/>
      <c r="UXP18" s="50"/>
      <c r="UXQ18" s="50"/>
      <c r="UXR18" s="50"/>
      <c r="UXS18" s="50"/>
      <c r="UXT18" s="50"/>
      <c r="UXU18" s="50"/>
      <c r="UXV18" s="50"/>
      <c r="UXW18" s="50"/>
      <c r="UXX18" s="50"/>
      <c r="UXY18" s="50"/>
      <c r="UXZ18" s="50"/>
      <c r="UYA18" s="50"/>
      <c r="UYB18" s="50"/>
      <c r="UYC18" s="50"/>
      <c r="UYD18" s="50"/>
      <c r="UYE18" s="50"/>
      <c r="UYF18" s="50"/>
      <c r="UYG18" s="50"/>
      <c r="UYH18" s="50"/>
      <c r="UYI18" s="50"/>
      <c r="UYJ18" s="50"/>
      <c r="UYK18" s="50"/>
      <c r="UYL18" s="50"/>
      <c r="UYM18" s="50"/>
      <c r="UYN18" s="50"/>
      <c r="UYO18" s="50"/>
      <c r="UYP18" s="50"/>
      <c r="UYQ18" s="50"/>
      <c r="UYR18" s="50"/>
      <c r="UYS18" s="50"/>
      <c r="UYT18" s="50"/>
      <c r="UYU18" s="50"/>
      <c r="UYV18" s="50"/>
      <c r="UYW18" s="50"/>
      <c r="UYX18" s="50"/>
      <c r="UYY18" s="50"/>
      <c r="UYZ18" s="50"/>
      <c r="UZA18" s="50"/>
      <c r="UZB18" s="50"/>
      <c r="UZC18" s="50"/>
      <c r="UZD18" s="50"/>
      <c r="UZE18" s="50"/>
      <c r="UZF18" s="50"/>
      <c r="UZG18" s="50"/>
      <c r="UZH18" s="50"/>
      <c r="UZI18" s="50"/>
      <c r="UZJ18" s="50"/>
      <c r="UZK18" s="50"/>
      <c r="UZL18" s="50"/>
      <c r="UZM18" s="50"/>
      <c r="UZN18" s="50"/>
      <c r="UZO18" s="50"/>
      <c r="UZP18" s="50"/>
      <c r="UZQ18" s="50"/>
      <c r="UZR18" s="50"/>
      <c r="UZS18" s="50"/>
      <c r="UZT18" s="50"/>
      <c r="UZU18" s="50"/>
      <c r="UZV18" s="50"/>
      <c r="UZW18" s="50"/>
      <c r="UZX18" s="50"/>
      <c r="UZY18" s="50"/>
      <c r="UZZ18" s="50"/>
      <c r="VAA18" s="50"/>
      <c r="VAB18" s="50"/>
      <c r="VAC18" s="50"/>
      <c r="VAD18" s="50"/>
      <c r="VAE18" s="50"/>
      <c r="VAF18" s="50"/>
      <c r="VAG18" s="50"/>
      <c r="VAH18" s="50"/>
      <c r="VAI18" s="50"/>
      <c r="VAJ18" s="50"/>
      <c r="VAK18" s="50"/>
      <c r="VAL18" s="50"/>
      <c r="VAM18" s="50"/>
      <c r="VAN18" s="50"/>
      <c r="VAO18" s="50"/>
      <c r="VAP18" s="50"/>
      <c r="VAQ18" s="50"/>
      <c r="VAR18" s="50"/>
      <c r="VAS18" s="50"/>
      <c r="VAT18" s="50"/>
      <c r="VAU18" s="50"/>
      <c r="VAV18" s="50"/>
      <c r="VAW18" s="50"/>
      <c r="VAX18" s="50"/>
      <c r="VAY18" s="50"/>
      <c r="VAZ18" s="50"/>
      <c r="VBA18" s="50"/>
      <c r="VBB18" s="50"/>
      <c r="VBC18" s="50"/>
      <c r="VBD18" s="50"/>
      <c r="VBE18" s="50"/>
      <c r="VBF18" s="50"/>
      <c r="VBG18" s="50"/>
      <c r="VBH18" s="50"/>
      <c r="VBI18" s="50"/>
      <c r="VBJ18" s="50"/>
      <c r="VBK18" s="50"/>
      <c r="VBL18" s="50"/>
      <c r="VBM18" s="50"/>
      <c r="VBN18" s="50"/>
      <c r="VBO18" s="50"/>
      <c r="VBP18" s="50"/>
      <c r="VBQ18" s="50"/>
      <c r="VBR18" s="50"/>
      <c r="VBS18" s="50"/>
      <c r="VBT18" s="50"/>
      <c r="VBU18" s="50"/>
      <c r="VBV18" s="50"/>
      <c r="VBW18" s="50"/>
      <c r="VBX18" s="50"/>
      <c r="VBY18" s="50"/>
      <c r="VBZ18" s="50"/>
      <c r="VCA18" s="50"/>
      <c r="VCB18" s="50"/>
      <c r="VCC18" s="50"/>
      <c r="VCD18" s="50"/>
      <c r="VCE18" s="50"/>
      <c r="VCF18" s="50"/>
      <c r="VCG18" s="50"/>
      <c r="VCH18" s="50"/>
      <c r="VCI18" s="50"/>
      <c r="VCJ18" s="50"/>
      <c r="VCK18" s="50"/>
      <c r="VCL18" s="50"/>
      <c r="VCM18" s="50"/>
      <c r="VCN18" s="50"/>
      <c r="VCO18" s="50"/>
      <c r="VCP18" s="50"/>
      <c r="VCQ18" s="50"/>
      <c r="VCR18" s="50"/>
      <c r="VCS18" s="50"/>
      <c r="VCT18" s="50"/>
      <c r="VCU18" s="50"/>
      <c r="VCV18" s="50"/>
      <c r="VCW18" s="50"/>
      <c r="VCX18" s="50"/>
      <c r="VCY18" s="50"/>
      <c r="VCZ18" s="50"/>
      <c r="VDA18" s="50"/>
      <c r="VDB18" s="50"/>
      <c r="VDC18" s="50"/>
      <c r="VDD18" s="50"/>
      <c r="VDE18" s="50"/>
      <c r="VDF18" s="50"/>
      <c r="VDG18" s="50"/>
      <c r="VDH18" s="50"/>
      <c r="VDI18" s="50"/>
      <c r="VDJ18" s="50"/>
      <c r="VDK18" s="50"/>
      <c r="VDL18" s="50"/>
      <c r="VDM18" s="50"/>
      <c r="VDN18" s="50"/>
      <c r="VDO18" s="50"/>
      <c r="VDP18" s="50"/>
      <c r="VDQ18" s="50"/>
      <c r="VDR18" s="50"/>
      <c r="VDS18" s="50"/>
      <c r="VDT18" s="50"/>
      <c r="VDU18" s="50"/>
      <c r="VDV18" s="50"/>
      <c r="VDW18" s="50"/>
      <c r="VDX18" s="50"/>
      <c r="VDY18" s="50"/>
      <c r="VDZ18" s="50"/>
      <c r="VEA18" s="50"/>
      <c r="VEB18" s="50"/>
      <c r="VEC18" s="50"/>
      <c r="VED18" s="50"/>
      <c r="VEE18" s="50"/>
      <c r="VEF18" s="50"/>
      <c r="VEG18" s="50"/>
      <c r="VEH18" s="50"/>
      <c r="VEI18" s="50"/>
      <c r="VEJ18" s="50"/>
      <c r="VEK18" s="50"/>
      <c r="VEL18" s="50"/>
      <c r="VEM18" s="50"/>
      <c r="VEN18" s="50"/>
      <c r="VEO18" s="50"/>
      <c r="VEP18" s="50"/>
      <c r="VEQ18" s="50"/>
      <c r="VER18" s="50"/>
      <c r="VES18" s="50"/>
      <c r="VET18" s="50"/>
      <c r="VEU18" s="50"/>
      <c r="VEV18" s="50"/>
      <c r="VEW18" s="50"/>
      <c r="VEX18" s="50"/>
      <c r="VEY18" s="50"/>
      <c r="VEZ18" s="50"/>
      <c r="VFA18" s="50"/>
      <c r="VFB18" s="50"/>
      <c r="VFC18" s="50"/>
      <c r="VFD18" s="50"/>
      <c r="VFE18" s="50"/>
      <c r="VFF18" s="50"/>
      <c r="VFG18" s="50"/>
      <c r="VFH18" s="50"/>
      <c r="VFI18" s="50"/>
      <c r="VFJ18" s="50"/>
      <c r="VFK18" s="50"/>
      <c r="VFL18" s="50"/>
      <c r="VFM18" s="50"/>
      <c r="VFN18" s="50"/>
      <c r="VFO18" s="50"/>
      <c r="VFP18" s="50"/>
      <c r="VFQ18" s="50"/>
      <c r="VFR18" s="50"/>
      <c r="VFS18" s="50"/>
      <c r="VFT18" s="50"/>
      <c r="VFU18" s="50"/>
      <c r="VFV18" s="50"/>
      <c r="VFW18" s="50"/>
      <c r="VFX18" s="50"/>
      <c r="VFY18" s="50"/>
      <c r="VFZ18" s="50"/>
      <c r="VGA18" s="50"/>
      <c r="VGB18" s="50"/>
      <c r="VGC18" s="50"/>
      <c r="VGD18" s="50"/>
      <c r="VGE18" s="50"/>
      <c r="VGF18" s="50"/>
      <c r="VGG18" s="50"/>
      <c r="VGH18" s="50"/>
      <c r="VGI18" s="50"/>
      <c r="VGJ18" s="50"/>
      <c r="VGK18" s="50"/>
      <c r="VGL18" s="50"/>
      <c r="VGM18" s="50"/>
      <c r="VGN18" s="50"/>
      <c r="VGO18" s="50"/>
      <c r="VGP18" s="50"/>
      <c r="VGQ18" s="50"/>
      <c r="VGR18" s="50"/>
      <c r="VGS18" s="50"/>
      <c r="VGT18" s="50"/>
      <c r="VGU18" s="50"/>
      <c r="VGV18" s="50"/>
      <c r="VGW18" s="50"/>
      <c r="VGX18" s="50"/>
      <c r="VGY18" s="50"/>
      <c r="VGZ18" s="50"/>
      <c r="VHA18" s="50"/>
      <c r="VHB18" s="50"/>
      <c r="VHC18" s="50"/>
      <c r="VHD18" s="50"/>
      <c r="VHE18" s="50"/>
      <c r="VHF18" s="50"/>
      <c r="VHG18" s="50"/>
      <c r="VHH18" s="50"/>
      <c r="VHI18" s="50"/>
      <c r="VHJ18" s="50"/>
      <c r="VHK18" s="50"/>
      <c r="VHL18" s="50"/>
      <c r="VHM18" s="50"/>
      <c r="VHN18" s="50"/>
      <c r="VHO18" s="50"/>
      <c r="VHP18" s="50"/>
      <c r="VHQ18" s="50"/>
      <c r="VHR18" s="50"/>
      <c r="VHS18" s="50"/>
      <c r="VHT18" s="50"/>
      <c r="VHU18" s="50"/>
      <c r="VHV18" s="50"/>
      <c r="VHW18" s="50"/>
      <c r="VHX18" s="50"/>
      <c r="VHY18" s="50"/>
      <c r="VHZ18" s="50"/>
      <c r="VIA18" s="50"/>
      <c r="VIB18" s="50"/>
      <c r="VIC18" s="50"/>
      <c r="VID18" s="50"/>
      <c r="VIE18" s="50"/>
      <c r="VIF18" s="50"/>
      <c r="VIG18" s="50"/>
      <c r="VIH18" s="50"/>
      <c r="VII18" s="50"/>
      <c r="VIJ18" s="50"/>
      <c r="VIK18" s="50"/>
      <c r="VIL18" s="50"/>
      <c r="VIM18" s="50"/>
      <c r="VIN18" s="50"/>
      <c r="VIO18" s="50"/>
      <c r="VIP18" s="50"/>
      <c r="VIQ18" s="50"/>
      <c r="VIR18" s="50"/>
      <c r="VIS18" s="50"/>
      <c r="VIT18" s="50"/>
      <c r="VIU18" s="50"/>
      <c r="VIV18" s="50"/>
      <c r="VIW18" s="50"/>
      <c r="VIX18" s="50"/>
      <c r="VIY18" s="50"/>
      <c r="VIZ18" s="50"/>
      <c r="VJA18" s="50"/>
      <c r="VJB18" s="50"/>
      <c r="VJC18" s="50"/>
      <c r="VJD18" s="50"/>
      <c r="VJE18" s="50"/>
      <c r="VJF18" s="50"/>
      <c r="VJG18" s="50"/>
      <c r="VJH18" s="50"/>
      <c r="VJI18" s="50"/>
      <c r="VJJ18" s="50"/>
      <c r="VJK18" s="50"/>
      <c r="VJL18" s="50"/>
      <c r="VJM18" s="50"/>
      <c r="VJN18" s="50"/>
      <c r="VJO18" s="50"/>
      <c r="VJP18" s="50"/>
      <c r="VJQ18" s="50"/>
      <c r="VJR18" s="50"/>
      <c r="VJS18" s="50"/>
      <c r="VJT18" s="50"/>
      <c r="VJU18" s="50"/>
      <c r="VJV18" s="50"/>
      <c r="VJW18" s="50"/>
      <c r="VJX18" s="50"/>
      <c r="VJY18" s="50"/>
      <c r="VJZ18" s="50"/>
      <c r="VKA18" s="50"/>
      <c r="VKB18" s="50"/>
      <c r="VKC18" s="50"/>
      <c r="VKD18" s="50"/>
      <c r="VKE18" s="50"/>
      <c r="VKF18" s="50"/>
      <c r="VKG18" s="50"/>
      <c r="VKH18" s="50"/>
      <c r="VKI18" s="50"/>
      <c r="VKJ18" s="50"/>
      <c r="VKK18" s="50"/>
      <c r="VKL18" s="50"/>
      <c r="VKM18" s="50"/>
      <c r="VKN18" s="50"/>
      <c r="VKO18" s="50"/>
      <c r="VKP18" s="50"/>
      <c r="VKQ18" s="50"/>
      <c r="VKR18" s="50"/>
      <c r="VKS18" s="50"/>
      <c r="VKT18" s="50"/>
      <c r="VKU18" s="50"/>
      <c r="VKV18" s="50"/>
      <c r="VKW18" s="50"/>
      <c r="VKX18" s="50"/>
      <c r="VKY18" s="50"/>
      <c r="VKZ18" s="50"/>
      <c r="VLA18" s="50"/>
      <c r="VLB18" s="50"/>
      <c r="VLC18" s="50"/>
      <c r="VLD18" s="50"/>
      <c r="VLE18" s="50"/>
      <c r="VLF18" s="50"/>
      <c r="VLG18" s="50"/>
      <c r="VLH18" s="50"/>
      <c r="VLI18" s="50"/>
      <c r="VLJ18" s="50"/>
      <c r="VLK18" s="50"/>
      <c r="VLL18" s="50"/>
      <c r="VLM18" s="50"/>
      <c r="VLN18" s="50"/>
      <c r="VLO18" s="50"/>
      <c r="VLP18" s="50"/>
      <c r="VLQ18" s="50"/>
      <c r="VLR18" s="50"/>
      <c r="VLS18" s="50"/>
      <c r="VLT18" s="50"/>
      <c r="VLU18" s="50"/>
      <c r="VLV18" s="50"/>
      <c r="VLW18" s="50"/>
      <c r="VLX18" s="50"/>
      <c r="VLY18" s="50"/>
      <c r="VLZ18" s="50"/>
      <c r="VMA18" s="50"/>
      <c r="VMB18" s="50"/>
      <c r="VMC18" s="50"/>
      <c r="VMD18" s="50"/>
      <c r="VME18" s="50"/>
      <c r="VMF18" s="50"/>
      <c r="VMG18" s="50"/>
      <c r="VMH18" s="50"/>
      <c r="VMI18" s="50"/>
      <c r="VMJ18" s="50"/>
      <c r="VMK18" s="50"/>
      <c r="VML18" s="50"/>
      <c r="VMM18" s="50"/>
      <c r="VMN18" s="50"/>
      <c r="VMO18" s="50"/>
      <c r="VMP18" s="50"/>
      <c r="VMQ18" s="50"/>
      <c r="VMR18" s="50"/>
      <c r="VMS18" s="50"/>
      <c r="VMT18" s="50"/>
      <c r="VMU18" s="50"/>
      <c r="VMV18" s="50"/>
      <c r="VMW18" s="50"/>
      <c r="VMX18" s="50"/>
      <c r="VMY18" s="50"/>
      <c r="VMZ18" s="50"/>
      <c r="VNA18" s="50"/>
      <c r="VNB18" s="50"/>
      <c r="VNC18" s="50"/>
      <c r="VND18" s="50"/>
      <c r="VNE18" s="50"/>
      <c r="VNF18" s="50"/>
      <c r="VNG18" s="50"/>
      <c r="VNH18" s="50"/>
      <c r="VNI18" s="50"/>
      <c r="VNJ18" s="50"/>
      <c r="VNK18" s="50"/>
      <c r="VNL18" s="50"/>
      <c r="VNM18" s="50"/>
      <c r="VNN18" s="50"/>
      <c r="VNO18" s="50"/>
      <c r="VNP18" s="50"/>
      <c r="VNQ18" s="50"/>
      <c r="VNR18" s="50"/>
      <c r="VNS18" s="50"/>
      <c r="VNT18" s="50"/>
      <c r="VNU18" s="50"/>
      <c r="VNV18" s="50"/>
      <c r="VNW18" s="50"/>
      <c r="VNX18" s="50"/>
      <c r="VNY18" s="50"/>
      <c r="VNZ18" s="50"/>
      <c r="VOA18" s="50"/>
      <c r="VOB18" s="50"/>
      <c r="VOC18" s="50"/>
      <c r="VOD18" s="50"/>
      <c r="VOE18" s="50"/>
      <c r="VOF18" s="50"/>
      <c r="VOG18" s="50"/>
      <c r="VOH18" s="50"/>
      <c r="VOI18" s="50"/>
      <c r="VOJ18" s="50"/>
      <c r="VOK18" s="50"/>
      <c r="VOL18" s="50"/>
      <c r="VOM18" s="50"/>
      <c r="VON18" s="50"/>
      <c r="VOO18" s="50"/>
      <c r="VOP18" s="50"/>
      <c r="VOQ18" s="50"/>
      <c r="VOR18" s="50"/>
      <c r="VOS18" s="50"/>
      <c r="VOT18" s="50"/>
      <c r="VOU18" s="50"/>
      <c r="VOV18" s="50"/>
      <c r="VOW18" s="50"/>
      <c r="VOX18" s="50"/>
      <c r="VOY18" s="50"/>
      <c r="VOZ18" s="50"/>
      <c r="VPA18" s="50"/>
      <c r="VPB18" s="50"/>
      <c r="VPC18" s="50"/>
      <c r="VPD18" s="50"/>
      <c r="VPE18" s="50"/>
      <c r="VPF18" s="50"/>
      <c r="VPG18" s="50"/>
      <c r="VPH18" s="50"/>
      <c r="VPI18" s="50"/>
      <c r="VPJ18" s="50"/>
      <c r="VPK18" s="50"/>
      <c r="VPL18" s="50"/>
      <c r="VPM18" s="50"/>
      <c r="VPN18" s="50"/>
      <c r="VPO18" s="50"/>
      <c r="VPP18" s="50"/>
      <c r="VPQ18" s="50"/>
      <c r="VPR18" s="50"/>
      <c r="VPS18" s="50"/>
      <c r="VPT18" s="50"/>
      <c r="VPU18" s="50"/>
      <c r="VPV18" s="50"/>
      <c r="VPW18" s="50"/>
      <c r="VPX18" s="50"/>
      <c r="VPY18" s="50"/>
      <c r="VPZ18" s="50"/>
      <c r="VQA18" s="50"/>
      <c r="VQB18" s="50"/>
      <c r="VQC18" s="50"/>
      <c r="VQD18" s="50"/>
      <c r="VQE18" s="50"/>
      <c r="VQF18" s="50"/>
      <c r="VQG18" s="50"/>
      <c r="VQH18" s="50"/>
      <c r="VQI18" s="50"/>
      <c r="VQJ18" s="50"/>
      <c r="VQK18" s="50"/>
      <c r="VQL18" s="50"/>
      <c r="VQM18" s="50"/>
      <c r="VQN18" s="50"/>
      <c r="VQO18" s="50"/>
      <c r="VQP18" s="50"/>
      <c r="VQQ18" s="50"/>
      <c r="VQR18" s="50"/>
      <c r="VQS18" s="50"/>
      <c r="VQT18" s="50"/>
      <c r="VQU18" s="50"/>
      <c r="VQV18" s="50"/>
      <c r="VQW18" s="50"/>
      <c r="VQX18" s="50"/>
      <c r="VQY18" s="50"/>
      <c r="VQZ18" s="50"/>
      <c r="VRA18" s="50"/>
      <c r="VRB18" s="50"/>
      <c r="VRC18" s="50"/>
      <c r="VRD18" s="50"/>
      <c r="VRE18" s="50"/>
      <c r="VRF18" s="50"/>
      <c r="VRG18" s="50"/>
      <c r="VRH18" s="50"/>
      <c r="VRI18" s="50"/>
      <c r="VRJ18" s="50"/>
      <c r="VRK18" s="50"/>
      <c r="VRL18" s="50"/>
      <c r="VRM18" s="50"/>
      <c r="VRN18" s="50"/>
      <c r="VRO18" s="50"/>
      <c r="VRP18" s="50"/>
      <c r="VRQ18" s="50"/>
      <c r="VRR18" s="50"/>
      <c r="VRS18" s="50"/>
      <c r="VRT18" s="50"/>
      <c r="VRU18" s="50"/>
      <c r="VRV18" s="50"/>
      <c r="VRW18" s="50"/>
      <c r="VRX18" s="50"/>
      <c r="VRY18" s="50"/>
      <c r="VRZ18" s="50"/>
      <c r="VSA18" s="50"/>
      <c r="VSB18" s="50"/>
      <c r="VSC18" s="50"/>
      <c r="VSD18" s="50"/>
      <c r="VSE18" s="50"/>
      <c r="VSF18" s="50"/>
      <c r="VSG18" s="50"/>
      <c r="VSH18" s="50"/>
      <c r="VSI18" s="50"/>
      <c r="VSJ18" s="50"/>
      <c r="VSK18" s="50"/>
      <c r="VSL18" s="50"/>
      <c r="VSM18" s="50"/>
      <c r="VSN18" s="50"/>
      <c r="VSO18" s="50"/>
      <c r="VSP18" s="50"/>
      <c r="VSQ18" s="50"/>
      <c r="VSR18" s="50"/>
      <c r="VSS18" s="50"/>
      <c r="VST18" s="50"/>
      <c r="VSU18" s="50"/>
      <c r="VSV18" s="50"/>
      <c r="VSW18" s="50"/>
      <c r="VSX18" s="50"/>
      <c r="VSY18" s="50"/>
      <c r="VSZ18" s="50"/>
      <c r="VTA18" s="50"/>
      <c r="VTB18" s="50"/>
      <c r="VTC18" s="50"/>
      <c r="VTD18" s="50"/>
      <c r="VTE18" s="50"/>
      <c r="VTF18" s="50"/>
      <c r="VTG18" s="50"/>
      <c r="VTH18" s="50"/>
      <c r="VTI18" s="50"/>
      <c r="VTJ18" s="50"/>
      <c r="VTK18" s="50"/>
      <c r="VTL18" s="50"/>
      <c r="VTM18" s="50"/>
      <c r="VTN18" s="50"/>
      <c r="VTO18" s="50"/>
      <c r="VTP18" s="50"/>
      <c r="VTQ18" s="50"/>
      <c r="VTR18" s="50"/>
      <c r="VTS18" s="50"/>
      <c r="VTT18" s="50"/>
      <c r="VTU18" s="50"/>
      <c r="VTV18" s="50"/>
      <c r="VTW18" s="50"/>
      <c r="VTX18" s="50"/>
      <c r="VTY18" s="50"/>
      <c r="VTZ18" s="50"/>
      <c r="VUA18" s="50"/>
      <c r="VUB18" s="50"/>
      <c r="VUC18" s="50"/>
      <c r="VUD18" s="50"/>
      <c r="VUE18" s="50"/>
      <c r="VUF18" s="50"/>
      <c r="VUG18" s="50"/>
      <c r="VUH18" s="50"/>
      <c r="VUI18" s="50"/>
      <c r="VUJ18" s="50"/>
      <c r="VUK18" s="50"/>
      <c r="VUL18" s="50"/>
      <c r="VUM18" s="50"/>
      <c r="VUN18" s="50"/>
      <c r="VUO18" s="50"/>
      <c r="VUP18" s="50"/>
      <c r="VUQ18" s="50"/>
      <c r="VUR18" s="50"/>
      <c r="VUS18" s="50"/>
      <c r="VUT18" s="50"/>
      <c r="VUU18" s="50"/>
      <c r="VUV18" s="50"/>
      <c r="VUW18" s="50"/>
      <c r="VUX18" s="50"/>
      <c r="VUY18" s="50"/>
      <c r="VUZ18" s="50"/>
      <c r="VVA18" s="50"/>
      <c r="VVB18" s="50"/>
      <c r="VVC18" s="50"/>
      <c r="VVD18" s="50"/>
      <c r="VVE18" s="50"/>
      <c r="VVF18" s="50"/>
      <c r="VVG18" s="50"/>
      <c r="VVH18" s="50"/>
      <c r="VVI18" s="50"/>
      <c r="VVJ18" s="50"/>
      <c r="VVK18" s="50"/>
      <c r="VVL18" s="50"/>
      <c r="VVM18" s="50"/>
      <c r="VVN18" s="50"/>
      <c r="VVO18" s="50"/>
      <c r="VVP18" s="50"/>
      <c r="VVQ18" s="50"/>
      <c r="VVR18" s="50"/>
      <c r="VVS18" s="50"/>
      <c r="VVT18" s="50"/>
      <c r="VVU18" s="50"/>
      <c r="VVV18" s="50"/>
      <c r="VVW18" s="50"/>
      <c r="VVX18" s="50"/>
      <c r="VVY18" s="50"/>
      <c r="VVZ18" s="50"/>
      <c r="VWA18" s="50"/>
      <c r="VWB18" s="50"/>
      <c r="VWC18" s="50"/>
      <c r="VWD18" s="50"/>
      <c r="VWE18" s="50"/>
      <c r="VWF18" s="50"/>
      <c r="VWG18" s="50"/>
      <c r="VWH18" s="50"/>
      <c r="VWI18" s="50"/>
      <c r="VWJ18" s="50"/>
      <c r="VWK18" s="50"/>
      <c r="VWL18" s="50"/>
      <c r="VWM18" s="50"/>
      <c r="VWN18" s="50"/>
      <c r="VWO18" s="50"/>
      <c r="VWP18" s="50"/>
      <c r="VWQ18" s="50"/>
      <c r="VWR18" s="50"/>
      <c r="VWS18" s="50"/>
      <c r="VWT18" s="50"/>
      <c r="VWU18" s="50"/>
      <c r="VWV18" s="50"/>
      <c r="VWW18" s="50"/>
      <c r="VWX18" s="50"/>
      <c r="VWY18" s="50"/>
      <c r="VWZ18" s="50"/>
      <c r="VXA18" s="50"/>
      <c r="VXB18" s="50"/>
      <c r="VXC18" s="50"/>
      <c r="VXD18" s="50"/>
      <c r="VXE18" s="50"/>
      <c r="VXF18" s="50"/>
      <c r="VXG18" s="50"/>
      <c r="VXH18" s="50"/>
      <c r="VXI18" s="50"/>
      <c r="VXJ18" s="50"/>
      <c r="VXK18" s="50"/>
      <c r="VXL18" s="50"/>
      <c r="VXM18" s="50"/>
      <c r="VXN18" s="50"/>
      <c r="VXO18" s="50"/>
      <c r="VXP18" s="50"/>
      <c r="VXQ18" s="50"/>
      <c r="VXR18" s="50"/>
      <c r="VXS18" s="50"/>
      <c r="VXT18" s="50"/>
      <c r="VXU18" s="50"/>
      <c r="VXV18" s="50"/>
      <c r="VXW18" s="50"/>
      <c r="VXX18" s="50"/>
      <c r="VXY18" s="50"/>
      <c r="VXZ18" s="50"/>
      <c r="VYA18" s="50"/>
      <c r="VYB18" s="50"/>
      <c r="VYC18" s="50"/>
      <c r="VYD18" s="50"/>
      <c r="VYE18" s="50"/>
      <c r="VYF18" s="50"/>
      <c r="VYG18" s="50"/>
      <c r="VYH18" s="50"/>
      <c r="VYI18" s="50"/>
      <c r="VYJ18" s="50"/>
      <c r="VYK18" s="50"/>
      <c r="VYL18" s="50"/>
      <c r="VYM18" s="50"/>
      <c r="VYN18" s="50"/>
      <c r="VYO18" s="50"/>
      <c r="VYP18" s="50"/>
      <c r="VYQ18" s="50"/>
      <c r="VYR18" s="50"/>
      <c r="VYS18" s="50"/>
      <c r="VYT18" s="50"/>
      <c r="VYU18" s="50"/>
      <c r="VYV18" s="50"/>
      <c r="VYW18" s="50"/>
      <c r="VYX18" s="50"/>
      <c r="VYY18" s="50"/>
      <c r="VYZ18" s="50"/>
      <c r="VZA18" s="50"/>
      <c r="VZB18" s="50"/>
      <c r="VZC18" s="50"/>
      <c r="VZD18" s="50"/>
      <c r="VZE18" s="50"/>
      <c r="VZF18" s="50"/>
      <c r="VZG18" s="50"/>
      <c r="VZH18" s="50"/>
      <c r="VZI18" s="50"/>
      <c r="VZJ18" s="50"/>
      <c r="VZK18" s="50"/>
      <c r="VZL18" s="50"/>
      <c r="VZM18" s="50"/>
      <c r="VZN18" s="50"/>
      <c r="VZO18" s="50"/>
      <c r="VZP18" s="50"/>
      <c r="VZQ18" s="50"/>
      <c r="VZR18" s="50"/>
      <c r="VZS18" s="50"/>
      <c r="VZT18" s="50"/>
      <c r="VZU18" s="50"/>
      <c r="VZV18" s="50"/>
      <c r="VZW18" s="50"/>
      <c r="VZX18" s="50"/>
      <c r="VZY18" s="50"/>
      <c r="VZZ18" s="50"/>
      <c r="WAA18" s="50"/>
      <c r="WAB18" s="50"/>
      <c r="WAC18" s="50"/>
      <c r="WAD18" s="50"/>
      <c r="WAE18" s="50"/>
      <c r="WAF18" s="50"/>
      <c r="WAG18" s="50"/>
      <c r="WAH18" s="50"/>
      <c r="WAI18" s="50"/>
      <c r="WAJ18" s="50"/>
      <c r="WAK18" s="50"/>
      <c r="WAL18" s="50"/>
      <c r="WAM18" s="50"/>
      <c r="WAN18" s="50"/>
      <c r="WAO18" s="50"/>
      <c r="WAP18" s="50"/>
      <c r="WAQ18" s="50"/>
      <c r="WAR18" s="50"/>
      <c r="WAS18" s="50"/>
      <c r="WAT18" s="50"/>
      <c r="WAU18" s="50"/>
      <c r="WAV18" s="50"/>
      <c r="WAW18" s="50"/>
      <c r="WAX18" s="50"/>
      <c r="WAY18" s="50"/>
      <c r="WAZ18" s="50"/>
      <c r="WBA18" s="50"/>
      <c r="WBB18" s="50"/>
      <c r="WBC18" s="50"/>
      <c r="WBD18" s="50"/>
      <c r="WBE18" s="50"/>
      <c r="WBF18" s="50"/>
      <c r="WBG18" s="50"/>
      <c r="WBH18" s="50"/>
      <c r="WBI18" s="50"/>
      <c r="WBJ18" s="50"/>
      <c r="WBK18" s="50"/>
      <c r="WBL18" s="50"/>
      <c r="WBM18" s="50"/>
      <c r="WBN18" s="50"/>
      <c r="WBO18" s="50"/>
      <c r="WBP18" s="50"/>
      <c r="WBQ18" s="50"/>
      <c r="WBR18" s="50"/>
      <c r="WBS18" s="50"/>
      <c r="WBT18" s="50"/>
      <c r="WBU18" s="50"/>
      <c r="WBV18" s="50"/>
      <c r="WBW18" s="50"/>
      <c r="WBX18" s="50"/>
      <c r="WBY18" s="50"/>
      <c r="WBZ18" s="50"/>
      <c r="WCA18" s="50"/>
      <c r="WCB18" s="50"/>
      <c r="WCC18" s="50"/>
      <c r="WCD18" s="50"/>
      <c r="WCE18" s="50"/>
      <c r="WCF18" s="50"/>
      <c r="WCG18" s="50"/>
      <c r="WCH18" s="50"/>
      <c r="WCI18" s="50"/>
      <c r="WCJ18" s="50"/>
      <c r="WCK18" s="50"/>
      <c r="WCL18" s="50"/>
      <c r="WCM18" s="50"/>
      <c r="WCN18" s="50"/>
      <c r="WCO18" s="50"/>
      <c r="WCP18" s="50"/>
      <c r="WCQ18" s="50"/>
      <c r="WCR18" s="50"/>
      <c r="WCS18" s="50"/>
      <c r="WCT18" s="50"/>
      <c r="WCU18" s="50"/>
      <c r="WCV18" s="50"/>
      <c r="WCW18" s="50"/>
      <c r="WCX18" s="50"/>
      <c r="WCY18" s="50"/>
      <c r="WCZ18" s="50"/>
      <c r="WDA18" s="50"/>
      <c r="WDB18" s="50"/>
      <c r="WDC18" s="50"/>
      <c r="WDD18" s="50"/>
      <c r="WDE18" s="50"/>
      <c r="WDF18" s="50"/>
      <c r="WDG18" s="50"/>
      <c r="WDH18" s="50"/>
      <c r="WDI18" s="50"/>
      <c r="WDJ18" s="50"/>
      <c r="WDK18" s="50"/>
      <c r="WDL18" s="50"/>
      <c r="WDM18" s="50"/>
      <c r="WDN18" s="50"/>
      <c r="WDO18" s="50"/>
      <c r="WDP18" s="50"/>
      <c r="WDQ18" s="50"/>
      <c r="WDR18" s="50"/>
      <c r="WDS18" s="50"/>
      <c r="WDT18" s="50"/>
      <c r="WDU18" s="50"/>
      <c r="WDV18" s="50"/>
      <c r="WDW18" s="50"/>
      <c r="WDX18" s="50"/>
      <c r="WDY18" s="50"/>
      <c r="WDZ18" s="50"/>
      <c r="WEA18" s="50"/>
      <c r="WEB18" s="50"/>
      <c r="WEC18" s="50"/>
      <c r="WED18" s="50"/>
      <c r="WEE18" s="50"/>
      <c r="WEF18" s="50"/>
      <c r="WEG18" s="50"/>
      <c r="WEH18" s="50"/>
      <c r="WEI18" s="50"/>
      <c r="WEJ18" s="50"/>
      <c r="WEK18" s="50"/>
      <c r="WEL18" s="50"/>
      <c r="WEM18" s="50"/>
      <c r="WEN18" s="50"/>
      <c r="WEO18" s="50"/>
      <c r="WEP18" s="50"/>
      <c r="WEQ18" s="50"/>
      <c r="WER18" s="50"/>
      <c r="WES18" s="50"/>
      <c r="WET18" s="50"/>
      <c r="WEU18" s="50"/>
      <c r="WEV18" s="50"/>
      <c r="WEW18" s="50"/>
      <c r="WEX18" s="50"/>
      <c r="WEY18" s="50"/>
      <c r="WEZ18" s="50"/>
      <c r="WFA18" s="50"/>
      <c r="WFB18" s="50"/>
      <c r="WFC18" s="50"/>
      <c r="WFD18" s="50"/>
      <c r="WFE18" s="50"/>
      <c r="WFF18" s="50"/>
      <c r="WFG18" s="50"/>
      <c r="WFH18" s="50"/>
      <c r="WFI18" s="50"/>
      <c r="WFJ18" s="50"/>
      <c r="WFK18" s="50"/>
      <c r="WFL18" s="50"/>
      <c r="WFM18" s="50"/>
      <c r="WFN18" s="50"/>
      <c r="WFO18" s="50"/>
      <c r="WFP18" s="50"/>
      <c r="WFQ18" s="50"/>
      <c r="WFR18" s="50"/>
      <c r="WFS18" s="50"/>
      <c r="WFT18" s="50"/>
      <c r="WFU18" s="50"/>
      <c r="WFV18" s="50"/>
      <c r="WFW18" s="50"/>
      <c r="WFX18" s="50"/>
      <c r="WFY18" s="50"/>
      <c r="WFZ18" s="50"/>
      <c r="WGA18" s="50"/>
      <c r="WGB18" s="50"/>
      <c r="WGC18" s="50"/>
      <c r="WGD18" s="50"/>
      <c r="WGE18" s="50"/>
      <c r="WGF18" s="50"/>
      <c r="WGG18" s="50"/>
      <c r="WGH18" s="50"/>
      <c r="WGI18" s="50"/>
      <c r="WGJ18" s="50"/>
      <c r="WGK18" s="50"/>
      <c r="WGL18" s="50"/>
      <c r="WGM18" s="50"/>
      <c r="WGN18" s="50"/>
      <c r="WGO18" s="50"/>
      <c r="WGP18" s="50"/>
      <c r="WGQ18" s="50"/>
      <c r="WGR18" s="50"/>
      <c r="WGS18" s="50"/>
      <c r="WGT18" s="50"/>
      <c r="WGU18" s="50"/>
      <c r="WGV18" s="50"/>
      <c r="WGW18" s="50"/>
      <c r="WGX18" s="50"/>
      <c r="WGY18" s="50"/>
      <c r="WGZ18" s="50"/>
      <c r="WHA18" s="50"/>
      <c r="WHB18" s="50"/>
      <c r="WHC18" s="50"/>
      <c r="WHD18" s="50"/>
      <c r="WHE18" s="50"/>
      <c r="WHF18" s="50"/>
      <c r="WHG18" s="50"/>
      <c r="WHH18" s="50"/>
      <c r="WHI18" s="50"/>
      <c r="WHJ18" s="50"/>
      <c r="WHK18" s="50"/>
      <c r="WHL18" s="50"/>
      <c r="WHM18" s="50"/>
      <c r="WHN18" s="50"/>
      <c r="WHO18" s="50"/>
      <c r="WHP18" s="50"/>
      <c r="WHQ18" s="50"/>
      <c r="WHR18" s="50"/>
      <c r="WHS18" s="50"/>
      <c r="WHT18" s="50"/>
      <c r="WHU18" s="50"/>
      <c r="WHV18" s="50"/>
      <c r="WHW18" s="50"/>
      <c r="WHX18" s="50"/>
      <c r="WHY18" s="50"/>
      <c r="WHZ18" s="50"/>
      <c r="WIA18" s="50"/>
      <c r="WIB18" s="50"/>
      <c r="WIC18" s="50"/>
      <c r="WID18" s="50"/>
      <c r="WIE18" s="50"/>
      <c r="WIF18" s="50"/>
      <c r="WIG18" s="50"/>
      <c r="WIH18" s="50"/>
      <c r="WII18" s="50"/>
      <c r="WIJ18" s="50"/>
      <c r="WIK18" s="50"/>
      <c r="WIL18" s="50"/>
      <c r="WIM18" s="50"/>
      <c r="WIN18" s="50"/>
      <c r="WIO18" s="50"/>
      <c r="WIP18" s="50"/>
      <c r="WIQ18" s="50"/>
      <c r="WIR18" s="50"/>
      <c r="WIS18" s="50"/>
      <c r="WIT18" s="50"/>
      <c r="WIU18" s="50"/>
      <c r="WIV18" s="50"/>
      <c r="WIW18" s="50"/>
      <c r="WIX18" s="50"/>
      <c r="WIY18" s="50"/>
      <c r="WIZ18" s="50"/>
      <c r="WJA18" s="50"/>
      <c r="WJB18" s="50"/>
      <c r="WJC18" s="50"/>
      <c r="WJD18" s="50"/>
      <c r="WJE18" s="50"/>
      <c r="WJF18" s="50"/>
      <c r="WJG18" s="50"/>
      <c r="WJH18" s="50"/>
      <c r="WJI18" s="50"/>
      <c r="WJJ18" s="50"/>
      <c r="WJK18" s="50"/>
      <c r="WJL18" s="50"/>
      <c r="WJM18" s="50"/>
      <c r="WJN18" s="50"/>
      <c r="WJO18" s="50"/>
      <c r="WJP18" s="50"/>
      <c r="WJQ18" s="50"/>
      <c r="WJR18" s="50"/>
      <c r="WJS18" s="50"/>
      <c r="WJT18" s="50"/>
      <c r="WJU18" s="50"/>
      <c r="WJV18" s="50"/>
      <c r="WJW18" s="50"/>
      <c r="WJX18" s="50"/>
      <c r="WJY18" s="50"/>
      <c r="WJZ18" s="50"/>
      <c r="WKA18" s="50"/>
      <c r="WKB18" s="50"/>
      <c r="WKC18" s="50"/>
      <c r="WKD18" s="50"/>
      <c r="WKE18" s="50"/>
      <c r="WKF18" s="50"/>
      <c r="WKG18" s="50"/>
      <c r="WKH18" s="50"/>
      <c r="WKI18" s="50"/>
      <c r="WKJ18" s="50"/>
      <c r="WKK18" s="50"/>
      <c r="WKL18" s="50"/>
      <c r="WKM18" s="50"/>
      <c r="WKN18" s="50"/>
      <c r="WKO18" s="50"/>
      <c r="WKP18" s="50"/>
      <c r="WKQ18" s="50"/>
      <c r="WKR18" s="50"/>
      <c r="WKS18" s="50"/>
      <c r="WKT18" s="50"/>
      <c r="WKU18" s="50"/>
      <c r="WKV18" s="50"/>
      <c r="WKW18" s="50"/>
      <c r="WKX18" s="50"/>
      <c r="WKY18" s="50"/>
      <c r="WKZ18" s="50"/>
      <c r="WLA18" s="50"/>
      <c r="WLB18" s="50"/>
      <c r="WLC18" s="50"/>
      <c r="WLD18" s="50"/>
      <c r="WLE18" s="50"/>
      <c r="WLF18" s="50"/>
      <c r="WLG18" s="50"/>
      <c r="WLH18" s="50"/>
      <c r="WLI18" s="50"/>
      <c r="WLJ18" s="50"/>
      <c r="WLK18" s="50"/>
      <c r="WLL18" s="50"/>
      <c r="WLM18" s="50"/>
      <c r="WLN18" s="50"/>
      <c r="WLO18" s="50"/>
      <c r="WLP18" s="50"/>
      <c r="WLQ18" s="50"/>
      <c r="WLR18" s="50"/>
      <c r="WLS18" s="50"/>
      <c r="WLT18" s="50"/>
      <c r="WLU18" s="50"/>
      <c r="WLV18" s="50"/>
      <c r="WLW18" s="50"/>
      <c r="WLX18" s="50"/>
      <c r="WLY18" s="50"/>
      <c r="WLZ18" s="50"/>
      <c r="WMA18" s="50"/>
      <c r="WMB18" s="50"/>
      <c r="WMC18" s="50"/>
      <c r="WMD18" s="50"/>
      <c r="WME18" s="50"/>
      <c r="WMF18" s="50"/>
      <c r="WMG18" s="50"/>
      <c r="WMH18" s="50"/>
      <c r="WMI18" s="50"/>
      <c r="WMJ18" s="50"/>
      <c r="WMK18" s="50"/>
      <c r="WML18" s="50"/>
      <c r="WMM18" s="50"/>
      <c r="WMN18" s="50"/>
      <c r="WMO18" s="50"/>
      <c r="WMP18" s="50"/>
      <c r="WMQ18" s="50"/>
      <c r="WMR18" s="50"/>
      <c r="WMS18" s="50"/>
      <c r="WMT18" s="50"/>
      <c r="WMU18" s="50"/>
      <c r="WMV18" s="50"/>
      <c r="WMW18" s="50"/>
      <c r="WMX18" s="50"/>
      <c r="WMY18" s="50"/>
      <c r="WMZ18" s="50"/>
      <c r="WNA18" s="50"/>
      <c r="WNB18" s="50"/>
      <c r="WNC18" s="50"/>
      <c r="WND18" s="50"/>
      <c r="WNE18" s="50"/>
      <c r="WNF18" s="50"/>
      <c r="WNG18" s="50"/>
      <c r="WNH18" s="50"/>
      <c r="WNI18" s="50"/>
      <c r="WNJ18" s="50"/>
      <c r="WNK18" s="50"/>
      <c r="WNL18" s="50"/>
      <c r="WNM18" s="50"/>
      <c r="WNN18" s="50"/>
      <c r="WNO18" s="50"/>
      <c r="WNP18" s="50"/>
      <c r="WNQ18" s="50"/>
      <c r="WNR18" s="50"/>
      <c r="WNS18" s="50"/>
      <c r="WNT18" s="50"/>
      <c r="WNU18" s="50"/>
      <c r="WNV18" s="50"/>
      <c r="WNW18" s="50"/>
      <c r="WNX18" s="50"/>
      <c r="WNY18" s="50"/>
      <c r="WNZ18" s="50"/>
      <c r="WOA18" s="50"/>
      <c r="WOB18" s="50"/>
      <c r="WOC18" s="50"/>
      <c r="WOD18" s="50"/>
      <c r="WOE18" s="50"/>
      <c r="WOF18" s="50"/>
      <c r="WOG18" s="50"/>
      <c r="WOH18" s="50"/>
      <c r="WOI18" s="50"/>
      <c r="WOJ18" s="50"/>
      <c r="WOK18" s="50"/>
      <c r="WOL18" s="50"/>
      <c r="WOM18" s="50"/>
      <c r="WON18" s="50"/>
      <c r="WOO18" s="50"/>
      <c r="WOP18" s="50"/>
      <c r="WOQ18" s="50"/>
      <c r="WOR18" s="50"/>
      <c r="WOS18" s="50"/>
      <c r="WOT18" s="50"/>
      <c r="WOU18" s="50"/>
      <c r="WOV18" s="50"/>
      <c r="WOW18" s="50"/>
      <c r="WOX18" s="50"/>
      <c r="WOY18" s="50"/>
      <c r="WOZ18" s="50"/>
      <c r="WPA18" s="50"/>
      <c r="WPB18" s="50"/>
      <c r="WPC18" s="50"/>
      <c r="WPD18" s="50"/>
      <c r="WPE18" s="50"/>
      <c r="WPF18" s="50"/>
      <c r="WPG18" s="50"/>
      <c r="WPH18" s="50"/>
      <c r="WPI18" s="50"/>
      <c r="WPJ18" s="50"/>
      <c r="WPK18" s="50"/>
      <c r="WPL18" s="50"/>
      <c r="WPM18" s="50"/>
      <c r="WPN18" s="50"/>
      <c r="WPO18" s="50"/>
      <c r="WPP18" s="50"/>
      <c r="WPQ18" s="50"/>
      <c r="WPR18" s="50"/>
      <c r="WPS18" s="50"/>
      <c r="WPT18" s="50"/>
      <c r="WPU18" s="50"/>
      <c r="WPV18" s="50"/>
      <c r="WPW18" s="50"/>
      <c r="WPX18" s="50"/>
      <c r="WPY18" s="50"/>
      <c r="WPZ18" s="50"/>
      <c r="WQA18" s="50"/>
      <c r="WQB18" s="50"/>
      <c r="WQC18" s="50"/>
      <c r="WQD18" s="50"/>
      <c r="WQE18" s="50"/>
      <c r="WQF18" s="50"/>
      <c r="WQG18" s="50"/>
      <c r="WQH18" s="50"/>
      <c r="WQI18" s="50"/>
      <c r="WQJ18" s="50"/>
      <c r="WQK18" s="50"/>
      <c r="WQL18" s="50"/>
      <c r="WQM18" s="50"/>
      <c r="WQN18" s="50"/>
      <c r="WQO18" s="50"/>
      <c r="WQP18" s="50"/>
      <c r="WQQ18" s="50"/>
      <c r="WQR18" s="50"/>
      <c r="WQS18" s="50"/>
      <c r="WQT18" s="50"/>
      <c r="WQU18" s="50"/>
      <c r="WQV18" s="50"/>
      <c r="WQW18" s="50"/>
      <c r="WQX18" s="50"/>
      <c r="WQY18" s="50"/>
      <c r="WQZ18" s="50"/>
      <c r="WRA18" s="50"/>
      <c r="WRB18" s="50"/>
      <c r="WRC18" s="50"/>
      <c r="WRD18" s="50"/>
      <c r="WRE18" s="50"/>
      <c r="WRF18" s="50"/>
      <c r="WRG18" s="50"/>
      <c r="WRH18" s="50"/>
      <c r="WRI18" s="50"/>
      <c r="WRJ18" s="50"/>
      <c r="WRK18" s="50"/>
      <c r="WRL18" s="50"/>
      <c r="WRM18" s="50"/>
      <c r="WRN18" s="50"/>
      <c r="WRO18" s="50"/>
      <c r="WRP18" s="50"/>
      <c r="WRQ18" s="50"/>
      <c r="WRR18" s="50"/>
      <c r="WRS18" s="50"/>
      <c r="WRT18" s="50"/>
      <c r="WRU18" s="50"/>
      <c r="WRV18" s="50"/>
      <c r="WRW18" s="50"/>
      <c r="WRX18" s="50"/>
      <c r="WRY18" s="50"/>
      <c r="WRZ18" s="50"/>
      <c r="WSA18" s="50"/>
      <c r="WSB18" s="50"/>
      <c r="WSC18" s="50"/>
      <c r="WSD18" s="50"/>
      <c r="WSE18" s="50"/>
      <c r="WSF18" s="50"/>
      <c r="WSG18" s="50"/>
      <c r="WSH18" s="50"/>
      <c r="WSI18" s="50"/>
      <c r="WSJ18" s="50"/>
      <c r="WSK18" s="50"/>
      <c r="WSL18" s="50"/>
      <c r="WSM18" s="50"/>
      <c r="WSN18" s="50"/>
      <c r="WSO18" s="50"/>
      <c r="WSP18" s="50"/>
      <c r="WSQ18" s="50"/>
      <c r="WSR18" s="50"/>
      <c r="WSS18" s="50"/>
      <c r="WST18" s="50"/>
      <c r="WSU18" s="50"/>
      <c r="WSV18" s="50"/>
      <c r="WSW18" s="50"/>
      <c r="WSX18" s="50"/>
      <c r="WSY18" s="50"/>
      <c r="WSZ18" s="50"/>
      <c r="WTA18" s="50"/>
      <c r="WTB18" s="50"/>
      <c r="WTC18" s="50"/>
      <c r="WTD18" s="50"/>
      <c r="WTE18" s="50"/>
      <c r="WTF18" s="50"/>
      <c r="WTG18" s="50"/>
      <c r="WTH18" s="50"/>
      <c r="WTI18" s="50"/>
      <c r="WTJ18" s="50"/>
      <c r="WTK18" s="50"/>
      <c r="WTL18" s="50"/>
      <c r="WTM18" s="50"/>
      <c r="WTN18" s="50"/>
      <c r="WTO18" s="50"/>
      <c r="WTP18" s="50"/>
      <c r="WTQ18" s="50"/>
      <c r="WTR18" s="50"/>
      <c r="WTS18" s="50"/>
      <c r="WTT18" s="50"/>
      <c r="WTU18" s="50"/>
      <c r="WTV18" s="50"/>
      <c r="WTW18" s="50"/>
      <c r="WTX18" s="50"/>
      <c r="WTY18" s="50"/>
      <c r="WTZ18" s="50"/>
      <c r="WUA18" s="50"/>
      <c r="WUB18" s="50"/>
      <c r="WUC18" s="50"/>
      <c r="WUD18" s="50"/>
      <c r="WUE18" s="50"/>
      <c r="WUF18" s="50"/>
      <c r="WUG18" s="50"/>
      <c r="WUH18" s="50"/>
      <c r="WUI18" s="50"/>
      <c r="WUJ18" s="50"/>
      <c r="WUK18" s="50"/>
      <c r="WUL18" s="50"/>
      <c r="WUM18" s="50"/>
      <c r="WUN18" s="50"/>
      <c r="WUO18" s="50"/>
      <c r="WUP18" s="50"/>
      <c r="WUQ18" s="50"/>
      <c r="WUR18" s="50"/>
      <c r="WUS18" s="50"/>
      <c r="WUT18" s="50"/>
      <c r="WUU18" s="50"/>
      <c r="WUV18" s="50"/>
      <c r="WUW18" s="50"/>
      <c r="WUX18" s="50"/>
      <c r="WUY18" s="50"/>
      <c r="WUZ18" s="50"/>
      <c r="WVA18" s="50"/>
      <c r="WVB18" s="50"/>
      <c r="WVC18" s="50"/>
      <c r="WVD18" s="50"/>
      <c r="WVE18" s="50"/>
      <c r="WVF18" s="50"/>
      <c r="WVG18" s="50"/>
      <c r="WVH18" s="50"/>
      <c r="WVI18" s="50"/>
      <c r="WVJ18" s="50"/>
      <c r="WVK18" s="50"/>
      <c r="WVL18" s="50"/>
      <c r="WVM18" s="50"/>
      <c r="WVN18" s="50"/>
      <c r="WVO18" s="50"/>
      <c r="WVP18" s="50"/>
      <c r="WVQ18" s="50"/>
      <c r="WVR18" s="50"/>
      <c r="WVS18" s="50"/>
      <c r="WVT18" s="50"/>
      <c r="WVU18" s="50"/>
      <c r="WVV18" s="50"/>
      <c r="WVW18" s="50"/>
      <c r="WVX18" s="50"/>
      <c r="WVY18" s="50"/>
      <c r="WVZ18" s="50"/>
      <c r="WWA18" s="50"/>
      <c r="WWB18" s="50"/>
      <c r="WWC18" s="50"/>
      <c r="WWD18" s="50"/>
      <c r="WWE18" s="50"/>
      <c r="WWF18" s="50"/>
      <c r="WWG18" s="50"/>
      <c r="WWH18" s="50"/>
      <c r="WWI18" s="50"/>
      <c r="WWJ18" s="50"/>
      <c r="WWK18" s="50"/>
      <c r="WWL18" s="50"/>
      <c r="WWM18" s="50"/>
      <c r="WWN18" s="50"/>
      <c r="WWO18" s="50"/>
      <c r="WWP18" s="50"/>
      <c r="WWQ18" s="50"/>
      <c r="WWR18" s="50"/>
      <c r="WWS18" s="50"/>
      <c r="WWT18" s="50"/>
      <c r="WWU18" s="50"/>
      <c r="WWV18" s="50"/>
      <c r="WWW18" s="50"/>
      <c r="WWX18" s="50"/>
      <c r="WWY18" s="50"/>
      <c r="WWZ18" s="50"/>
      <c r="WXA18" s="50"/>
      <c r="WXB18" s="50"/>
      <c r="WXC18" s="50"/>
      <c r="WXD18" s="50"/>
      <c r="WXE18" s="50"/>
      <c r="WXF18" s="50"/>
      <c r="WXG18" s="50"/>
      <c r="WXH18" s="50"/>
      <c r="WXI18" s="50"/>
      <c r="WXJ18" s="50"/>
      <c r="WXK18" s="50"/>
      <c r="WXL18" s="50"/>
      <c r="WXM18" s="50"/>
      <c r="WXN18" s="50"/>
      <c r="WXO18" s="50"/>
      <c r="WXP18" s="50"/>
      <c r="WXQ18" s="50"/>
      <c r="WXR18" s="50"/>
      <c r="WXS18" s="50"/>
      <c r="WXT18" s="50"/>
      <c r="WXU18" s="50"/>
      <c r="WXV18" s="50"/>
      <c r="WXW18" s="50"/>
      <c r="WXX18" s="50"/>
      <c r="WXY18" s="50"/>
      <c r="WXZ18" s="50"/>
      <c r="WYA18" s="50"/>
      <c r="WYB18" s="50"/>
      <c r="WYC18" s="50"/>
      <c r="WYD18" s="50"/>
      <c r="WYE18" s="50"/>
      <c r="WYF18" s="50"/>
      <c r="WYG18" s="50"/>
      <c r="WYH18" s="50"/>
      <c r="WYI18" s="50"/>
      <c r="WYJ18" s="50"/>
      <c r="WYK18" s="50"/>
      <c r="WYL18" s="50"/>
      <c r="WYM18" s="50"/>
      <c r="WYN18" s="50"/>
      <c r="WYO18" s="50"/>
      <c r="WYP18" s="50"/>
      <c r="WYQ18" s="50"/>
      <c r="WYR18" s="50"/>
      <c r="WYS18" s="50"/>
      <c r="WYT18" s="50"/>
      <c r="WYU18" s="50"/>
      <c r="WYV18" s="50"/>
      <c r="WYW18" s="50"/>
      <c r="WYX18" s="50"/>
      <c r="WYY18" s="50"/>
      <c r="WYZ18" s="50"/>
      <c r="WZA18" s="50"/>
      <c r="WZB18" s="50"/>
      <c r="WZC18" s="50"/>
      <c r="WZD18" s="50"/>
      <c r="WZE18" s="50"/>
      <c r="WZF18" s="50"/>
      <c r="WZG18" s="50"/>
      <c r="WZH18" s="50"/>
      <c r="WZI18" s="50"/>
      <c r="WZJ18" s="50"/>
      <c r="WZK18" s="50"/>
      <c r="WZL18" s="50"/>
      <c r="WZM18" s="50"/>
      <c r="WZN18" s="50"/>
      <c r="WZO18" s="50"/>
      <c r="WZP18" s="50"/>
      <c r="WZQ18" s="50"/>
      <c r="WZR18" s="50"/>
      <c r="WZS18" s="50"/>
      <c r="WZT18" s="50"/>
      <c r="WZU18" s="50"/>
      <c r="WZV18" s="50"/>
      <c r="WZW18" s="50"/>
      <c r="WZX18" s="50"/>
      <c r="WZY18" s="50"/>
      <c r="WZZ18" s="50"/>
      <c r="XAA18" s="50"/>
      <c r="XAB18" s="50"/>
      <c r="XAC18" s="50"/>
      <c r="XAD18" s="50"/>
      <c r="XAE18" s="50"/>
      <c r="XAF18" s="50"/>
      <c r="XAG18" s="50"/>
      <c r="XAH18" s="50"/>
      <c r="XAI18" s="50"/>
      <c r="XAJ18" s="50"/>
      <c r="XAK18" s="50"/>
      <c r="XAL18" s="50"/>
      <c r="XAM18" s="50"/>
      <c r="XAN18" s="50"/>
      <c r="XAO18" s="50"/>
      <c r="XAP18" s="50"/>
      <c r="XAQ18" s="50"/>
      <c r="XAR18" s="50"/>
      <c r="XAS18" s="50"/>
      <c r="XAT18" s="50"/>
      <c r="XAU18" s="50"/>
      <c r="XAV18" s="50"/>
      <c r="XAW18" s="50"/>
      <c r="XAX18" s="50"/>
      <c r="XAY18" s="50"/>
      <c r="XAZ18" s="50"/>
      <c r="XBA18" s="50"/>
      <c r="XBB18" s="50"/>
      <c r="XBC18" s="50"/>
      <c r="XBD18" s="50"/>
      <c r="XBE18" s="50"/>
      <c r="XBF18" s="50"/>
      <c r="XBG18" s="50"/>
      <c r="XBH18" s="50"/>
      <c r="XBI18" s="50"/>
      <c r="XBJ18" s="50"/>
      <c r="XBK18" s="50"/>
      <c r="XBL18" s="50"/>
      <c r="XBM18" s="50"/>
      <c r="XBN18" s="50"/>
      <c r="XBO18" s="50"/>
      <c r="XBP18" s="50"/>
      <c r="XBQ18" s="50"/>
      <c r="XBR18" s="50"/>
      <c r="XBS18" s="50"/>
      <c r="XBT18" s="50"/>
      <c r="XBU18" s="50"/>
      <c r="XBV18" s="50"/>
      <c r="XBW18" s="50"/>
      <c r="XBX18" s="50"/>
      <c r="XBY18" s="50"/>
      <c r="XBZ18" s="50"/>
      <c r="XCA18" s="50"/>
      <c r="XCB18" s="50"/>
      <c r="XCC18" s="50"/>
      <c r="XCD18" s="50"/>
      <c r="XCE18" s="50"/>
      <c r="XCF18" s="50"/>
      <c r="XCG18" s="50"/>
      <c r="XCH18" s="50"/>
      <c r="XCI18" s="50"/>
      <c r="XCJ18" s="50"/>
      <c r="XCK18" s="50"/>
      <c r="XCL18" s="50"/>
      <c r="XCM18" s="50"/>
      <c r="XCN18" s="50"/>
      <c r="XCO18" s="50"/>
      <c r="XCP18" s="50"/>
      <c r="XCQ18" s="50"/>
      <c r="XCR18" s="50"/>
      <c r="XCS18" s="50"/>
      <c r="XCT18" s="50"/>
      <c r="XCU18" s="50"/>
      <c r="XCV18" s="50"/>
      <c r="XCW18" s="50"/>
      <c r="XCX18" s="50"/>
      <c r="XCY18" s="50"/>
      <c r="XCZ18" s="50"/>
      <c r="XDA18" s="50"/>
      <c r="XDB18" s="50"/>
      <c r="XDC18" s="50"/>
      <c r="XDD18" s="50"/>
      <c r="XDE18" s="50"/>
      <c r="XDF18" s="50"/>
      <c r="XDG18" s="50"/>
      <c r="XDH18" s="50"/>
      <c r="XDI18" s="50"/>
      <c r="XDJ18" s="50"/>
      <c r="XDK18" s="50"/>
      <c r="XDL18" s="50"/>
      <c r="XDM18" s="50"/>
      <c r="XDN18" s="50"/>
      <c r="XDO18" s="50"/>
      <c r="XDP18" s="50"/>
      <c r="XDQ18" s="50"/>
      <c r="XDR18" s="50"/>
      <c r="XDS18" s="50"/>
      <c r="XDT18" s="50"/>
      <c r="XDU18" s="50"/>
      <c r="XDV18" s="50"/>
      <c r="XDW18" s="50"/>
      <c r="XDX18" s="50"/>
      <c r="XDY18" s="50"/>
    </row>
    <row r="19" spans="1:16353" ht="22.5" x14ac:dyDescent="0.2">
      <c r="A19" s="136" t="s">
        <v>562</v>
      </c>
      <c r="B19" s="52" t="s">
        <v>336</v>
      </c>
      <c r="C19" s="52"/>
      <c r="D19" s="53" t="s">
        <v>563</v>
      </c>
      <c r="E19" s="35" t="s">
        <v>105</v>
      </c>
      <c r="F19" s="98" t="s">
        <v>106</v>
      </c>
      <c r="G19" s="35" t="s">
        <v>564</v>
      </c>
      <c r="H19" s="54" t="s">
        <v>47</v>
      </c>
      <c r="I19" s="137">
        <v>916804.41999999993</v>
      </c>
      <c r="J19" s="95" t="s">
        <v>620</v>
      </c>
      <c r="K19" s="140" t="s">
        <v>819</v>
      </c>
      <c r="L19" s="55"/>
      <c r="M19" s="56"/>
      <c r="N19" s="56"/>
      <c r="O19" s="57"/>
    </row>
    <row r="20" spans="1:16353" ht="22.5" x14ac:dyDescent="0.2">
      <c r="A20" s="138" t="s">
        <v>565</v>
      </c>
      <c r="B20" s="133" t="s">
        <v>621</v>
      </c>
      <c r="C20" s="52" t="s">
        <v>622</v>
      </c>
      <c r="D20" s="53" t="s">
        <v>566</v>
      </c>
      <c r="E20" s="35" t="s">
        <v>105</v>
      </c>
      <c r="F20" s="98" t="s">
        <v>106</v>
      </c>
      <c r="G20" s="35" t="s">
        <v>564</v>
      </c>
      <c r="H20" s="54" t="s">
        <v>47</v>
      </c>
      <c r="I20" s="139">
        <v>3440306.67</v>
      </c>
      <c r="J20" s="95" t="s">
        <v>620</v>
      </c>
      <c r="K20" s="52"/>
      <c r="L20" s="55"/>
      <c r="M20" s="56"/>
      <c r="N20" s="59"/>
      <c r="O20" s="60"/>
    </row>
    <row r="21" spans="1:16353" ht="22.5" x14ac:dyDescent="0.2">
      <c r="A21" s="136" t="s">
        <v>567</v>
      </c>
      <c r="B21" s="133" t="s">
        <v>623</v>
      </c>
      <c r="C21" s="52" t="s">
        <v>624</v>
      </c>
      <c r="D21" s="53" t="s">
        <v>568</v>
      </c>
      <c r="E21" s="35" t="s">
        <v>105</v>
      </c>
      <c r="F21" s="98" t="s">
        <v>106</v>
      </c>
      <c r="G21" s="35" t="s">
        <v>564</v>
      </c>
      <c r="H21" s="54" t="s">
        <v>47</v>
      </c>
      <c r="I21" s="139">
        <v>855512.17999999993</v>
      </c>
      <c r="J21" s="95" t="s">
        <v>620</v>
      </c>
      <c r="K21" s="52"/>
      <c r="L21" s="55"/>
      <c r="M21" s="56"/>
      <c r="N21" s="61"/>
      <c r="O21" s="57"/>
    </row>
    <row r="22" spans="1:16353" ht="22.5" x14ac:dyDescent="0.2">
      <c r="A22" s="136" t="s">
        <v>569</v>
      </c>
      <c r="B22" s="52" t="s">
        <v>625</v>
      </c>
      <c r="C22" s="52" t="s">
        <v>626</v>
      </c>
      <c r="D22" s="53" t="s">
        <v>570</v>
      </c>
      <c r="E22" s="35" t="s">
        <v>105</v>
      </c>
      <c r="F22" s="98" t="s">
        <v>106</v>
      </c>
      <c r="G22" s="35" t="s">
        <v>564</v>
      </c>
      <c r="H22" s="54" t="s">
        <v>47</v>
      </c>
      <c r="I22" s="139">
        <v>618315.41</v>
      </c>
      <c r="J22" s="95" t="s">
        <v>620</v>
      </c>
      <c r="K22" s="140" t="s">
        <v>820</v>
      </c>
      <c r="L22" s="55"/>
      <c r="M22" s="61"/>
      <c r="N22" s="61"/>
      <c r="O22" s="57"/>
    </row>
    <row r="23" spans="1:16353" ht="21" x14ac:dyDescent="0.2">
      <c r="A23" s="136" t="s">
        <v>571</v>
      </c>
      <c r="B23" s="52" t="s">
        <v>627</v>
      </c>
      <c r="C23" s="52" t="s">
        <v>628</v>
      </c>
      <c r="D23" s="62" t="s">
        <v>572</v>
      </c>
      <c r="E23" s="35" t="s">
        <v>105</v>
      </c>
      <c r="F23" s="98" t="s">
        <v>106</v>
      </c>
      <c r="G23" s="35" t="s">
        <v>564</v>
      </c>
      <c r="H23" s="54" t="s">
        <v>47</v>
      </c>
      <c r="I23" s="139">
        <v>845250.53</v>
      </c>
      <c r="J23" s="95" t="s">
        <v>620</v>
      </c>
      <c r="K23" s="133"/>
      <c r="L23" s="55"/>
      <c r="M23" s="61"/>
      <c r="N23" s="61"/>
      <c r="O23" s="57"/>
    </row>
    <row r="24" spans="1:16353" ht="22.5" x14ac:dyDescent="0.2">
      <c r="A24" s="136" t="s">
        <v>573</v>
      </c>
      <c r="B24" s="133" t="s">
        <v>629</v>
      </c>
      <c r="C24" s="52" t="s">
        <v>630</v>
      </c>
      <c r="D24" s="53" t="s">
        <v>574</v>
      </c>
      <c r="E24" s="35" t="s">
        <v>105</v>
      </c>
      <c r="F24" s="98" t="s">
        <v>106</v>
      </c>
      <c r="G24" s="35" t="s">
        <v>564</v>
      </c>
      <c r="H24" s="54" t="s">
        <v>47</v>
      </c>
      <c r="I24" s="139">
        <v>1077499.5900000001</v>
      </c>
      <c r="J24" s="95" t="s">
        <v>620</v>
      </c>
      <c r="K24" s="52"/>
      <c r="L24" s="55"/>
      <c r="M24" s="61"/>
      <c r="N24" s="59"/>
      <c r="O24" s="60"/>
    </row>
    <row r="25" spans="1:16353" ht="21" x14ac:dyDescent="0.2">
      <c r="A25" s="136" t="s">
        <v>575</v>
      </c>
      <c r="B25" s="52" t="s">
        <v>631</v>
      </c>
      <c r="C25" s="52" t="s">
        <v>632</v>
      </c>
      <c r="D25" s="53" t="s">
        <v>513</v>
      </c>
      <c r="E25" s="35" t="s">
        <v>105</v>
      </c>
      <c r="F25" s="98" t="s">
        <v>106</v>
      </c>
      <c r="G25" s="35" t="s">
        <v>564</v>
      </c>
      <c r="H25" s="54" t="s">
        <v>47</v>
      </c>
      <c r="I25" s="137">
        <v>828227.69</v>
      </c>
      <c r="J25" s="95" t="s">
        <v>620</v>
      </c>
      <c r="K25" s="140" t="s">
        <v>821</v>
      </c>
      <c r="L25" s="55"/>
      <c r="M25" s="61"/>
      <c r="N25" s="61"/>
      <c r="O25" s="57"/>
    </row>
    <row r="26" spans="1:16353" ht="22.5" x14ac:dyDescent="0.2">
      <c r="A26" s="136" t="s">
        <v>576</v>
      </c>
      <c r="B26" s="52"/>
      <c r="C26" s="52" t="s">
        <v>103</v>
      </c>
      <c r="D26" s="63" t="s">
        <v>577</v>
      </c>
      <c r="E26" s="35" t="s">
        <v>105</v>
      </c>
      <c r="F26" s="98" t="s">
        <v>106</v>
      </c>
      <c r="G26" s="35" t="s">
        <v>564</v>
      </c>
      <c r="H26" s="54" t="s">
        <v>47</v>
      </c>
      <c r="I26" s="139">
        <v>1432089.22</v>
      </c>
      <c r="J26" s="95" t="s">
        <v>620</v>
      </c>
      <c r="K26" s="140" t="s">
        <v>822</v>
      </c>
      <c r="L26" s="55"/>
      <c r="M26" s="61"/>
      <c r="N26" s="64"/>
      <c r="O26" s="60"/>
    </row>
    <row r="27" spans="1:16353" ht="45.75" customHeight="1" x14ac:dyDescent="0.2">
      <c r="A27" s="136" t="s">
        <v>578</v>
      </c>
      <c r="B27" s="52"/>
      <c r="C27" s="52" t="s">
        <v>633</v>
      </c>
      <c r="D27" s="65" t="s">
        <v>579</v>
      </c>
      <c r="E27" s="35" t="s">
        <v>105</v>
      </c>
      <c r="F27" s="98" t="s">
        <v>106</v>
      </c>
      <c r="G27" s="35" t="s">
        <v>564</v>
      </c>
      <c r="H27" s="54" t="s">
        <v>47</v>
      </c>
      <c r="I27" s="139">
        <v>1165905.95</v>
      </c>
      <c r="J27" s="95" t="s">
        <v>620</v>
      </c>
      <c r="K27" s="140" t="s">
        <v>819</v>
      </c>
      <c r="L27" s="133" t="s">
        <v>634</v>
      </c>
      <c r="N27" s="66"/>
      <c r="O27" s="57"/>
    </row>
    <row r="28" spans="1:16353" ht="21" x14ac:dyDescent="0.2">
      <c r="A28" s="136" t="s">
        <v>580</v>
      </c>
      <c r="B28" s="52" t="s">
        <v>635</v>
      </c>
      <c r="C28" s="52" t="s">
        <v>636</v>
      </c>
      <c r="D28" s="65" t="s">
        <v>515</v>
      </c>
      <c r="E28" s="35" t="s">
        <v>105</v>
      </c>
      <c r="F28" s="98" t="s">
        <v>106</v>
      </c>
      <c r="G28" s="35" t="s">
        <v>564</v>
      </c>
      <c r="H28" s="54" t="s">
        <v>47</v>
      </c>
      <c r="I28" s="139">
        <v>660988.93999999994</v>
      </c>
      <c r="J28" s="95" t="s">
        <v>620</v>
      </c>
      <c r="K28" s="52"/>
      <c r="L28" s="55"/>
      <c r="M28" s="61"/>
      <c r="N28" s="66"/>
      <c r="O28" s="57"/>
    </row>
    <row r="29" spans="1:16353" ht="22.5" x14ac:dyDescent="0.2">
      <c r="A29" s="136" t="s">
        <v>581</v>
      </c>
      <c r="B29" s="52"/>
      <c r="C29" s="52" t="s">
        <v>637</v>
      </c>
      <c r="D29" s="65" t="s">
        <v>582</v>
      </c>
      <c r="E29" s="35" t="s">
        <v>105</v>
      </c>
      <c r="F29" s="98" t="s">
        <v>106</v>
      </c>
      <c r="G29" s="35" t="s">
        <v>564</v>
      </c>
      <c r="H29" s="54" t="s">
        <v>47</v>
      </c>
      <c r="I29" s="139">
        <v>490373.28</v>
      </c>
      <c r="J29" s="95" t="s">
        <v>620</v>
      </c>
      <c r="K29" s="52"/>
      <c r="L29" s="133" t="s">
        <v>638</v>
      </c>
      <c r="M29" s="61"/>
      <c r="N29" s="66"/>
      <c r="O29" s="57"/>
    </row>
    <row r="30" spans="1:16353" ht="22.5" x14ac:dyDescent="0.2">
      <c r="A30" s="136" t="s">
        <v>583</v>
      </c>
      <c r="B30" s="52"/>
      <c r="C30" s="52" t="s">
        <v>639</v>
      </c>
      <c r="D30" s="65" t="s">
        <v>584</v>
      </c>
      <c r="E30" s="35" t="s">
        <v>105</v>
      </c>
      <c r="F30" s="98" t="s">
        <v>106</v>
      </c>
      <c r="G30" s="35" t="s">
        <v>564</v>
      </c>
      <c r="H30" s="54" t="s">
        <v>47</v>
      </c>
      <c r="I30" s="139">
        <v>781576.8</v>
      </c>
      <c r="J30" s="95" t="s">
        <v>620</v>
      </c>
      <c r="K30" s="133"/>
      <c r="L30" s="133" t="s">
        <v>640</v>
      </c>
      <c r="M30" s="61"/>
      <c r="N30" s="64"/>
      <c r="O30" s="60"/>
    </row>
    <row r="31" spans="1:16353" ht="22.5" x14ac:dyDescent="0.2">
      <c r="A31" s="136" t="s">
        <v>585</v>
      </c>
      <c r="B31" s="52"/>
      <c r="C31" s="52" t="s">
        <v>641</v>
      </c>
      <c r="D31" s="65" t="s">
        <v>586</v>
      </c>
      <c r="E31" s="35" t="s">
        <v>105</v>
      </c>
      <c r="F31" s="98" t="s">
        <v>106</v>
      </c>
      <c r="G31" s="35" t="s">
        <v>564</v>
      </c>
      <c r="H31" s="54" t="s">
        <v>47</v>
      </c>
      <c r="I31" s="137">
        <v>454447.29</v>
      </c>
      <c r="J31" s="95" t="s">
        <v>620</v>
      </c>
      <c r="K31" s="133"/>
      <c r="L31" s="133" t="s">
        <v>642</v>
      </c>
      <c r="M31" s="61"/>
      <c r="N31" s="66"/>
      <c r="O31" s="57"/>
    </row>
    <row r="32" spans="1:16353" ht="22.5" x14ac:dyDescent="0.2">
      <c r="A32" s="136" t="s">
        <v>581</v>
      </c>
      <c r="B32" s="52"/>
      <c r="C32" s="52"/>
      <c r="D32" s="58" t="s">
        <v>643</v>
      </c>
      <c r="E32" s="35" t="s">
        <v>105</v>
      </c>
      <c r="F32" s="98" t="s">
        <v>106</v>
      </c>
      <c r="G32" s="35" t="s">
        <v>564</v>
      </c>
      <c r="H32" s="54" t="s">
        <v>47</v>
      </c>
      <c r="I32" s="139">
        <v>621829.41</v>
      </c>
      <c r="J32" s="95" t="s">
        <v>620</v>
      </c>
      <c r="K32" s="133"/>
      <c r="L32" s="133" t="s">
        <v>644</v>
      </c>
      <c r="N32" s="28"/>
      <c r="O32" s="28"/>
    </row>
    <row r="33" spans="1:21" s="28" customFormat="1" x14ac:dyDescent="0.2">
      <c r="B33" s="52"/>
      <c r="C33" s="52"/>
      <c r="D33" s="133"/>
      <c r="E33" s="48">
        <f>COUNTA(E19:E32)</f>
        <v>14</v>
      </c>
      <c r="F33" s="140"/>
      <c r="G33" s="140"/>
      <c r="H33" s="54"/>
      <c r="I33" s="141">
        <f>SUM(I19:I32)</f>
        <v>14189127.379999999</v>
      </c>
      <c r="J33" s="52"/>
      <c r="K33" s="52"/>
    </row>
    <row r="34" spans="1:21" s="28" customFormat="1" x14ac:dyDescent="0.2">
      <c r="C34" s="67"/>
      <c r="D34" s="68"/>
      <c r="E34" s="68"/>
      <c r="F34" s="68"/>
      <c r="G34" s="69"/>
      <c r="H34" s="70"/>
      <c r="I34" s="70"/>
    </row>
    <row r="35" spans="1:21" x14ac:dyDescent="0.2">
      <c r="C35" s="46"/>
      <c r="D35" s="44"/>
      <c r="E35" s="71"/>
      <c r="F35" s="71"/>
      <c r="G35" s="45"/>
      <c r="H35" s="45"/>
    </row>
    <row r="36" spans="1:21" ht="15" x14ac:dyDescent="0.25">
      <c r="A36" s="72" t="s">
        <v>587</v>
      </c>
      <c r="C36" s="46"/>
      <c r="D36" s="44"/>
      <c r="E36" s="44"/>
      <c r="F36" s="44"/>
      <c r="G36" s="45"/>
      <c r="H36" s="45"/>
    </row>
    <row r="37" spans="1:21" x14ac:dyDescent="0.2">
      <c r="C37" s="46"/>
      <c r="D37" s="44"/>
      <c r="E37" s="44"/>
      <c r="F37" s="44"/>
      <c r="G37" s="45"/>
      <c r="H37" s="45"/>
    </row>
    <row r="38" spans="1:21" ht="22.5" x14ac:dyDescent="0.2">
      <c r="A38" s="142" t="s">
        <v>550</v>
      </c>
      <c r="B38" s="142" t="s">
        <v>551</v>
      </c>
      <c r="C38" s="48" t="s">
        <v>609</v>
      </c>
      <c r="D38" s="48" t="s">
        <v>552</v>
      </c>
      <c r="E38" s="48" t="s">
        <v>553</v>
      </c>
      <c r="F38" s="48" t="s">
        <v>554</v>
      </c>
      <c r="G38" s="48" t="s">
        <v>555</v>
      </c>
      <c r="H38" s="49" t="s">
        <v>556</v>
      </c>
      <c r="I38" s="49" t="s">
        <v>557</v>
      </c>
      <c r="J38" s="49" t="s">
        <v>610</v>
      </c>
      <c r="K38" s="49" t="s">
        <v>611</v>
      </c>
      <c r="M38" s="30"/>
      <c r="N38" s="42"/>
      <c r="O38" s="28"/>
      <c r="P38" s="28"/>
      <c r="Q38" s="28"/>
      <c r="R38" s="28"/>
      <c r="S38" s="28"/>
      <c r="T38" s="28"/>
      <c r="U38" s="28"/>
    </row>
    <row r="39" spans="1:21" ht="22.5" outlineLevel="1" x14ac:dyDescent="0.2">
      <c r="A39" s="143" t="s">
        <v>253</v>
      </c>
      <c r="B39" s="73" t="s">
        <v>254</v>
      </c>
      <c r="C39" s="73"/>
      <c r="D39" s="34" t="s">
        <v>255</v>
      </c>
      <c r="E39" s="35" t="s">
        <v>20</v>
      </c>
      <c r="F39" s="35" t="s">
        <v>21</v>
      </c>
      <c r="G39" s="35" t="s">
        <v>29</v>
      </c>
      <c r="H39" s="36">
        <v>235247.64</v>
      </c>
      <c r="I39" s="36">
        <v>293253.28500000003</v>
      </c>
      <c r="J39" s="52"/>
      <c r="K39" s="52"/>
      <c r="M39" s="40"/>
      <c r="N39" s="42"/>
      <c r="O39" s="28"/>
      <c r="P39" s="28"/>
      <c r="Q39" s="28"/>
      <c r="R39" s="28"/>
      <c r="S39" s="28"/>
      <c r="T39" s="28"/>
      <c r="U39" s="28"/>
    </row>
    <row r="40" spans="1:21" ht="22.5" outlineLevel="1" x14ac:dyDescent="0.25">
      <c r="A40" s="143" t="s">
        <v>233</v>
      </c>
      <c r="B40" s="74" t="s">
        <v>588</v>
      </c>
      <c r="C40" s="74"/>
      <c r="D40" s="34" t="s">
        <v>236</v>
      </c>
      <c r="E40" s="35" t="s">
        <v>20</v>
      </c>
      <c r="F40" s="35" t="s">
        <v>21</v>
      </c>
      <c r="G40" s="35" t="s">
        <v>29</v>
      </c>
      <c r="H40" s="36">
        <v>2247034.9</v>
      </c>
      <c r="I40" s="36">
        <v>2250000</v>
      </c>
      <c r="J40" s="52"/>
      <c r="K40" s="52"/>
      <c r="L40" s="75"/>
      <c r="N40" s="42"/>
      <c r="O40" s="28"/>
      <c r="P40" s="28"/>
      <c r="Q40" s="28"/>
      <c r="R40" s="28"/>
      <c r="S40" s="28"/>
      <c r="T40" s="28"/>
      <c r="U40" s="28"/>
    </row>
    <row r="41" spans="1:21" ht="22.5" outlineLevel="1" x14ac:dyDescent="0.2">
      <c r="A41" s="143" t="s">
        <v>181</v>
      </c>
      <c r="B41" s="74" t="s">
        <v>182</v>
      </c>
      <c r="C41" s="74"/>
      <c r="D41" s="34" t="s">
        <v>183</v>
      </c>
      <c r="E41" s="35" t="s">
        <v>20</v>
      </c>
      <c r="F41" s="35" t="s">
        <v>21</v>
      </c>
      <c r="G41" s="35" t="s">
        <v>29</v>
      </c>
      <c r="H41" s="36">
        <v>971556.59</v>
      </c>
      <c r="I41" s="36">
        <v>1014460.73</v>
      </c>
      <c r="J41" s="52"/>
      <c r="K41" s="52"/>
      <c r="M41" s="40"/>
      <c r="N41" s="42"/>
      <c r="O41" s="28"/>
      <c r="P41" s="28"/>
      <c r="Q41" s="28"/>
      <c r="R41" s="28"/>
      <c r="S41" s="28"/>
      <c r="T41" s="28"/>
      <c r="U41" s="28"/>
    </row>
    <row r="42" spans="1:21" outlineLevel="1" x14ac:dyDescent="0.2">
      <c r="A42" s="143" t="s">
        <v>405</v>
      </c>
      <c r="B42" s="58"/>
      <c r="C42" s="58"/>
      <c r="D42" s="34" t="s">
        <v>411</v>
      </c>
      <c r="E42" s="35" t="s">
        <v>20</v>
      </c>
      <c r="F42" s="35" t="s">
        <v>21</v>
      </c>
      <c r="G42" s="35" t="s">
        <v>47</v>
      </c>
      <c r="H42" s="36">
        <v>0</v>
      </c>
      <c r="I42" s="36">
        <v>263000</v>
      </c>
      <c r="J42" s="52"/>
      <c r="K42" s="52"/>
      <c r="M42" s="40"/>
      <c r="N42" s="42"/>
      <c r="O42" s="28"/>
      <c r="P42" s="28"/>
      <c r="Q42" s="28"/>
      <c r="R42" s="28"/>
      <c r="S42" s="28"/>
      <c r="T42" s="28"/>
      <c r="U42" s="28"/>
    </row>
    <row r="43" spans="1:21" ht="33.75" outlineLevel="1" x14ac:dyDescent="0.2">
      <c r="A43" s="93" t="s">
        <v>436</v>
      </c>
      <c r="B43" s="58"/>
      <c r="C43" s="58"/>
      <c r="D43" s="34" t="s">
        <v>440</v>
      </c>
      <c r="E43" s="35" t="s">
        <v>20</v>
      </c>
      <c r="F43" s="35" t="s">
        <v>21</v>
      </c>
      <c r="G43" s="35" t="s">
        <v>47</v>
      </c>
      <c r="H43" s="36">
        <v>0</v>
      </c>
      <c r="I43" s="36">
        <v>19000</v>
      </c>
      <c r="J43" s="52"/>
      <c r="K43" s="250" t="s">
        <v>825</v>
      </c>
      <c r="M43" s="40"/>
      <c r="N43" s="42"/>
      <c r="O43" s="28"/>
      <c r="P43" s="28"/>
      <c r="Q43" s="28"/>
      <c r="R43" s="28"/>
      <c r="S43" s="28"/>
      <c r="T43" s="28"/>
      <c r="U43" s="28"/>
    </row>
    <row r="44" spans="1:21" outlineLevel="1" x14ac:dyDescent="0.2">
      <c r="A44" s="143" t="s">
        <v>313</v>
      </c>
      <c r="B44" s="73" t="s">
        <v>316</v>
      </c>
      <c r="C44" s="73"/>
      <c r="D44" s="34" t="s">
        <v>317</v>
      </c>
      <c r="E44" s="35" t="s">
        <v>20</v>
      </c>
      <c r="F44" s="35" t="s">
        <v>21</v>
      </c>
      <c r="G44" s="35" t="s">
        <v>47</v>
      </c>
      <c r="H44" s="36">
        <v>0</v>
      </c>
      <c r="I44" s="36">
        <v>2639119.67</v>
      </c>
      <c r="J44" s="52"/>
      <c r="K44" s="52"/>
      <c r="L44" s="40"/>
      <c r="M44" s="40"/>
      <c r="N44" s="42"/>
      <c r="O44" s="28"/>
      <c r="P44" s="28"/>
      <c r="Q44" s="28"/>
      <c r="R44" s="28"/>
      <c r="S44" s="28"/>
      <c r="T44" s="28"/>
      <c r="U44" s="28"/>
    </row>
    <row r="45" spans="1:21" x14ac:dyDescent="0.2">
      <c r="A45" s="325" t="s">
        <v>589</v>
      </c>
      <c r="B45" s="325"/>
      <c r="C45" s="325"/>
      <c r="D45" s="144">
        <f>COUNTA(E39:E44)</f>
        <v>6</v>
      </c>
      <c r="E45" s="144"/>
      <c r="F45" s="144"/>
      <c r="G45" s="296"/>
      <c r="H45" s="145">
        <f>SUM(H39:H44)</f>
        <v>3453839.13</v>
      </c>
      <c r="I45" s="145">
        <f>SUM(I39:I44)</f>
        <v>6478833.6850000005</v>
      </c>
      <c r="M45" s="76"/>
      <c r="N45" s="28"/>
    </row>
    <row r="46" spans="1:21" x14ac:dyDescent="0.2">
      <c r="A46" s="44"/>
      <c r="B46" s="44"/>
      <c r="C46" s="44"/>
      <c r="D46" s="44"/>
      <c r="E46" s="44"/>
      <c r="F46" s="44"/>
      <c r="G46" s="45"/>
      <c r="H46" s="45"/>
    </row>
    <row r="47" spans="1:21" x14ac:dyDescent="0.2">
      <c r="A47" s="77" t="s">
        <v>590</v>
      </c>
      <c r="B47" s="77"/>
      <c r="C47" s="77"/>
    </row>
    <row r="49" spans="1:21" ht="22.5" x14ac:dyDescent="0.2">
      <c r="A49" s="142" t="s">
        <v>550</v>
      </c>
      <c r="B49" s="142" t="s">
        <v>551</v>
      </c>
      <c r="C49" s="48" t="s">
        <v>609</v>
      </c>
      <c r="D49" s="146" t="s">
        <v>552</v>
      </c>
      <c r="E49" s="48" t="s">
        <v>553</v>
      </c>
      <c r="F49" s="48" t="s">
        <v>554</v>
      </c>
      <c r="G49" s="48" t="s">
        <v>555</v>
      </c>
      <c r="H49" s="49" t="s">
        <v>556</v>
      </c>
      <c r="I49" s="49" t="s">
        <v>557</v>
      </c>
      <c r="J49" s="49" t="s">
        <v>610</v>
      </c>
      <c r="K49" s="49" t="s">
        <v>611</v>
      </c>
      <c r="N49" s="28"/>
    </row>
    <row r="50" spans="1:21" ht="22.5" outlineLevel="1" x14ac:dyDescent="0.2">
      <c r="A50" s="51" t="s">
        <v>338</v>
      </c>
      <c r="B50" s="81"/>
      <c r="C50" s="81"/>
      <c r="D50" s="58" t="s">
        <v>340</v>
      </c>
      <c r="E50" s="35" t="s">
        <v>20</v>
      </c>
      <c r="F50" s="35" t="s">
        <v>50</v>
      </c>
      <c r="G50" s="35" t="s">
        <v>47</v>
      </c>
      <c r="H50" s="36"/>
      <c r="I50" s="36">
        <v>90000</v>
      </c>
      <c r="J50" s="52"/>
      <c r="K50" s="250" t="s">
        <v>824</v>
      </c>
      <c r="N50" s="28"/>
    </row>
    <row r="51" spans="1:21" outlineLevel="1" x14ac:dyDescent="0.2">
      <c r="A51" s="51" t="s">
        <v>405</v>
      </c>
      <c r="B51" s="81"/>
      <c r="C51" s="81"/>
      <c r="D51" s="58" t="s">
        <v>420</v>
      </c>
      <c r="E51" s="35" t="s">
        <v>20</v>
      </c>
      <c r="F51" s="35" t="s">
        <v>50</v>
      </c>
      <c r="G51" s="35" t="s">
        <v>47</v>
      </c>
      <c r="H51" s="36"/>
      <c r="I51" s="36">
        <v>400000</v>
      </c>
      <c r="J51" s="52"/>
      <c r="K51" s="52"/>
      <c r="N51" s="28"/>
    </row>
    <row r="52" spans="1:21" outlineLevel="1" x14ac:dyDescent="0.2">
      <c r="A52" s="147" t="s">
        <v>558</v>
      </c>
      <c r="B52" s="81" t="s">
        <v>483</v>
      </c>
      <c r="C52" s="81"/>
      <c r="D52" s="58" t="s">
        <v>484</v>
      </c>
      <c r="E52" s="35" t="s">
        <v>20</v>
      </c>
      <c r="F52" s="35" t="s">
        <v>14</v>
      </c>
      <c r="G52" s="35" t="s">
        <v>47</v>
      </c>
      <c r="H52" s="36"/>
      <c r="I52" s="36">
        <v>1872128.73</v>
      </c>
      <c r="J52" s="52"/>
      <c r="K52" s="52"/>
      <c r="N52" s="28"/>
    </row>
    <row r="53" spans="1:21" outlineLevel="1" x14ac:dyDescent="0.2">
      <c r="A53" s="51" t="s">
        <v>17</v>
      </c>
      <c r="B53" s="81" t="s">
        <v>115</v>
      </c>
      <c r="C53" s="81"/>
      <c r="D53" s="58" t="s">
        <v>116</v>
      </c>
      <c r="E53" s="35" t="s">
        <v>20</v>
      </c>
      <c r="F53" s="35" t="s">
        <v>50</v>
      </c>
      <c r="G53" s="35" t="s">
        <v>47</v>
      </c>
      <c r="H53" s="36"/>
      <c r="I53" s="36">
        <v>81785</v>
      </c>
      <c r="J53" s="52"/>
      <c r="K53" s="52"/>
      <c r="N53" s="28"/>
    </row>
    <row r="54" spans="1:21" s="85" customFormat="1" outlineLevel="1" x14ac:dyDescent="0.2">
      <c r="A54" s="148" t="s">
        <v>192</v>
      </c>
      <c r="B54" s="82" t="s">
        <v>203</v>
      </c>
      <c r="C54" s="82"/>
      <c r="D54" s="83" t="s">
        <v>204</v>
      </c>
      <c r="E54" s="84" t="s">
        <v>20</v>
      </c>
      <c r="F54" s="84"/>
      <c r="G54" s="84"/>
      <c r="H54" s="149"/>
      <c r="I54" s="149">
        <v>294070.41099999996</v>
      </c>
      <c r="J54" s="12"/>
      <c r="K54" s="12"/>
      <c r="L54" s="13"/>
      <c r="M54" s="13"/>
      <c r="N54" s="13"/>
    </row>
    <row r="55" spans="1:21" outlineLevel="1" x14ac:dyDescent="0.2">
      <c r="A55" s="143" t="s">
        <v>361</v>
      </c>
      <c r="B55" s="86" t="s">
        <v>362</v>
      </c>
      <c r="C55" s="86"/>
      <c r="D55" s="34" t="s">
        <v>363</v>
      </c>
      <c r="E55" s="35" t="s">
        <v>20</v>
      </c>
      <c r="F55" s="35" t="s">
        <v>21</v>
      </c>
      <c r="G55" s="35" t="s">
        <v>47</v>
      </c>
      <c r="H55" s="36">
        <v>0</v>
      </c>
      <c r="I55" s="36">
        <v>809912</v>
      </c>
      <c r="J55" s="52"/>
      <c r="K55" s="52"/>
      <c r="N55" s="28"/>
    </row>
    <row r="56" spans="1:21" ht="22.5" outlineLevel="1" x14ac:dyDescent="0.2">
      <c r="A56" s="143" t="s">
        <v>298</v>
      </c>
      <c r="B56" s="86" t="s">
        <v>299</v>
      </c>
      <c r="C56" s="86"/>
      <c r="D56" s="34" t="s">
        <v>300</v>
      </c>
      <c r="E56" s="35" t="s">
        <v>20</v>
      </c>
      <c r="F56" s="35" t="s">
        <v>21</v>
      </c>
      <c r="G56" s="35" t="s">
        <v>29</v>
      </c>
      <c r="H56" s="36">
        <v>274620.17</v>
      </c>
      <c r="I56" s="36">
        <v>224053</v>
      </c>
      <c r="J56" s="52"/>
      <c r="K56" s="52"/>
      <c r="N56" s="28"/>
    </row>
    <row r="57" spans="1:21" x14ac:dyDescent="0.2">
      <c r="A57" s="326" t="s">
        <v>591</v>
      </c>
      <c r="B57" s="326"/>
      <c r="C57" s="326"/>
      <c r="D57" s="48">
        <f>COUNTA(E50:E56)</f>
        <v>7</v>
      </c>
      <c r="E57" s="35"/>
      <c r="F57" s="35"/>
      <c r="G57" s="36"/>
      <c r="H57" s="36"/>
      <c r="I57" s="49">
        <f>SUM(I50:I56)</f>
        <v>3771949.1409999998</v>
      </c>
      <c r="N57" s="28"/>
    </row>
    <row r="59" spans="1:21" ht="12" thickBot="1" x14ac:dyDescent="0.25">
      <c r="A59" s="77" t="s">
        <v>592</v>
      </c>
    </row>
    <row r="60" spans="1:21" ht="23.25" thickBot="1" x14ac:dyDescent="0.25">
      <c r="A60" s="150" t="s">
        <v>550</v>
      </c>
      <c r="B60" s="142" t="s">
        <v>551</v>
      </c>
      <c r="C60" s="48" t="s">
        <v>609</v>
      </c>
      <c r="D60" s="146" t="s">
        <v>552</v>
      </c>
      <c r="E60" s="48" t="s">
        <v>553</v>
      </c>
      <c r="F60" s="48" t="s">
        <v>554</v>
      </c>
      <c r="G60" s="48" t="s">
        <v>555</v>
      </c>
      <c r="H60" s="49" t="s">
        <v>556</v>
      </c>
      <c r="I60" s="49" t="s">
        <v>557</v>
      </c>
      <c r="J60" s="49" t="s">
        <v>610</v>
      </c>
      <c r="K60" s="49" t="s">
        <v>611</v>
      </c>
      <c r="N60" s="28"/>
    </row>
    <row r="61" spans="1:21" outlineLevel="1" x14ac:dyDescent="0.2">
      <c r="A61" s="151" t="s">
        <v>873</v>
      </c>
      <c r="B61" s="73" t="s">
        <v>872</v>
      </c>
      <c r="C61" s="73"/>
      <c r="D61" s="73" t="s">
        <v>797</v>
      </c>
      <c r="E61" s="35" t="s">
        <v>20</v>
      </c>
      <c r="F61" s="35"/>
      <c r="G61" s="35" t="s">
        <v>47</v>
      </c>
      <c r="H61" s="36"/>
      <c r="I61" s="36">
        <v>650000</v>
      </c>
      <c r="J61" s="52"/>
      <c r="K61" s="52" t="s">
        <v>873</v>
      </c>
      <c r="L61" s="40"/>
      <c r="M61" s="40"/>
      <c r="N61" s="43"/>
      <c r="O61" s="28"/>
      <c r="P61" s="28"/>
      <c r="Q61" s="28"/>
      <c r="R61" s="28"/>
      <c r="S61" s="28"/>
      <c r="T61" s="28"/>
      <c r="U61" s="28"/>
    </row>
    <row r="62" spans="1:21" ht="22.5" outlineLevel="1" x14ac:dyDescent="0.2">
      <c r="A62" s="152" t="s">
        <v>558</v>
      </c>
      <c r="B62" s="51"/>
      <c r="C62" s="51"/>
      <c r="D62" s="58" t="s">
        <v>480</v>
      </c>
      <c r="E62" s="35" t="s">
        <v>20</v>
      </c>
      <c r="F62" s="35" t="s">
        <v>14</v>
      </c>
      <c r="G62" s="35" t="s">
        <v>47</v>
      </c>
      <c r="H62" s="36">
        <v>0</v>
      </c>
      <c r="I62" s="36">
        <v>109876</v>
      </c>
      <c r="J62" s="52"/>
      <c r="K62" s="52"/>
      <c r="N62" s="28"/>
    </row>
    <row r="63" spans="1:21" outlineLevel="1" x14ac:dyDescent="0.2">
      <c r="A63" s="152" t="s">
        <v>165</v>
      </c>
      <c r="B63" s="51" t="s">
        <v>169</v>
      </c>
      <c r="C63" s="51"/>
      <c r="D63" s="58" t="s">
        <v>170</v>
      </c>
      <c r="E63" s="35" t="s">
        <v>20</v>
      </c>
      <c r="F63" s="35" t="s">
        <v>50</v>
      </c>
      <c r="G63" s="35" t="s">
        <v>47</v>
      </c>
      <c r="H63" s="36"/>
      <c r="I63" s="36">
        <v>28500</v>
      </c>
      <c r="J63" s="52"/>
      <c r="K63" s="52"/>
      <c r="N63" s="28"/>
    </row>
    <row r="64" spans="1:21" outlineLevel="1" x14ac:dyDescent="0.2">
      <c r="A64" s="152" t="s">
        <v>399</v>
      </c>
      <c r="B64" s="51" t="s">
        <v>400</v>
      </c>
      <c r="C64" s="51"/>
      <c r="D64" s="58" t="s">
        <v>401</v>
      </c>
      <c r="E64" s="35" t="s">
        <v>20</v>
      </c>
      <c r="F64" s="35" t="s">
        <v>33</v>
      </c>
      <c r="G64" s="35" t="s">
        <v>47</v>
      </c>
      <c r="H64" s="36"/>
      <c r="I64" s="36">
        <v>2874562.3309999998</v>
      </c>
      <c r="J64" s="52"/>
      <c r="K64" s="52"/>
      <c r="N64" s="28"/>
    </row>
    <row r="65" spans="1:14" outlineLevel="1" x14ac:dyDescent="0.2">
      <c r="A65" s="152" t="s">
        <v>558</v>
      </c>
      <c r="B65" s="51" t="s">
        <v>460</v>
      </c>
      <c r="C65" s="51"/>
      <c r="D65" s="58" t="s">
        <v>461</v>
      </c>
      <c r="E65" s="35" t="s">
        <v>20</v>
      </c>
      <c r="F65" s="35" t="s">
        <v>50</v>
      </c>
      <c r="G65" s="35" t="s">
        <v>47</v>
      </c>
      <c r="H65" s="36"/>
      <c r="I65" s="36">
        <v>61341</v>
      </c>
      <c r="J65" s="12"/>
      <c r="K65" s="12"/>
      <c r="N65" s="28"/>
    </row>
    <row r="66" spans="1:14" ht="22.5" outlineLevel="1" x14ac:dyDescent="0.2">
      <c r="A66" s="152" t="s">
        <v>558</v>
      </c>
      <c r="B66" s="51"/>
      <c r="C66" s="51"/>
      <c r="D66" s="58" t="s">
        <v>480</v>
      </c>
      <c r="E66" s="35" t="s">
        <v>20</v>
      </c>
      <c r="F66" s="35" t="s">
        <v>14</v>
      </c>
      <c r="G66" s="35" t="s">
        <v>47</v>
      </c>
      <c r="H66" s="36"/>
      <c r="I66" s="36">
        <v>109876</v>
      </c>
      <c r="J66" s="52"/>
      <c r="K66" s="52"/>
      <c r="N66" s="28"/>
    </row>
    <row r="67" spans="1:14" outlineLevel="1" x14ac:dyDescent="0.2">
      <c r="A67" s="51" t="s">
        <v>17</v>
      </c>
      <c r="B67" s="51" t="s">
        <v>847</v>
      </c>
      <c r="C67" s="51"/>
      <c r="D67" s="58" t="s">
        <v>848</v>
      </c>
      <c r="E67" s="35" t="s">
        <v>20</v>
      </c>
      <c r="F67" s="99" t="s">
        <v>124</v>
      </c>
      <c r="G67" s="35" t="s">
        <v>47</v>
      </c>
      <c r="H67" s="36"/>
      <c r="I67" s="36">
        <v>121251.41</v>
      </c>
      <c r="J67" s="95" t="s">
        <v>620</v>
      </c>
      <c r="K67" s="52"/>
      <c r="N67" s="28"/>
    </row>
    <row r="68" spans="1:14" x14ac:dyDescent="0.2">
      <c r="A68" s="326" t="s">
        <v>871</v>
      </c>
      <c r="B68" s="326"/>
      <c r="C68" s="326"/>
      <c r="D68" s="48">
        <f>COUNTA(E61:E66)</f>
        <v>6</v>
      </c>
      <c r="E68" s="35"/>
      <c r="F68" s="35"/>
      <c r="G68" s="36"/>
      <c r="H68" s="36"/>
      <c r="I68" s="49">
        <f>SUM(I61:I67)</f>
        <v>3955406.7409999999</v>
      </c>
      <c r="J68" s="52"/>
      <c r="K68" s="52"/>
      <c r="L68" s="52"/>
      <c r="N68" s="28"/>
    </row>
    <row r="69" spans="1:14" x14ac:dyDescent="0.2">
      <c r="A69" s="327"/>
      <c r="B69" s="327"/>
      <c r="C69" s="327"/>
      <c r="D69" s="327"/>
      <c r="E69" s="327"/>
      <c r="F69" s="327"/>
      <c r="G69" s="327"/>
      <c r="H69" s="327"/>
    </row>
    <row r="70" spans="1:14" s="90" customFormat="1" ht="12" thickBot="1" x14ac:dyDescent="0.25">
      <c r="A70" s="87" t="s">
        <v>593</v>
      </c>
      <c r="B70" s="47"/>
      <c r="C70" s="88"/>
      <c r="D70" s="89"/>
      <c r="E70" s="89"/>
      <c r="F70" s="89"/>
      <c r="G70" s="89"/>
      <c r="H70" s="89"/>
      <c r="I70" s="28"/>
      <c r="J70" s="28"/>
      <c r="K70" s="28"/>
      <c r="L70" s="28"/>
      <c r="M70" s="28"/>
    </row>
    <row r="71" spans="1:14" s="90" customFormat="1" ht="22.5" x14ac:dyDescent="0.2">
      <c r="A71" s="91" t="s">
        <v>550</v>
      </c>
      <c r="B71" s="153" t="s">
        <v>551</v>
      </c>
      <c r="C71" s="48" t="s">
        <v>609</v>
      </c>
      <c r="D71" s="154" t="s">
        <v>552</v>
      </c>
      <c r="E71" s="155" t="s">
        <v>553</v>
      </c>
      <c r="F71" s="155" t="s">
        <v>554</v>
      </c>
      <c r="G71" s="155" t="s">
        <v>555</v>
      </c>
      <c r="H71" s="156" t="s">
        <v>556</v>
      </c>
      <c r="I71" s="156" t="s">
        <v>557</v>
      </c>
      <c r="J71" s="156" t="s">
        <v>610</v>
      </c>
      <c r="K71" s="156" t="s">
        <v>611</v>
      </c>
      <c r="L71" s="28"/>
      <c r="M71" s="28"/>
      <c r="N71" s="28"/>
    </row>
    <row r="72" spans="1:14" ht="22.5" x14ac:dyDescent="0.2">
      <c r="A72" s="92" t="s">
        <v>17</v>
      </c>
      <c r="B72" s="93" t="s">
        <v>41</v>
      </c>
      <c r="C72" s="93"/>
      <c r="D72" s="112" t="s">
        <v>42</v>
      </c>
      <c r="E72" s="94" t="s">
        <v>13</v>
      </c>
      <c r="F72" s="95" t="s">
        <v>21</v>
      </c>
      <c r="G72" s="52" t="s">
        <v>29</v>
      </c>
      <c r="H72" s="157">
        <v>247000</v>
      </c>
      <c r="I72" s="157">
        <v>610000</v>
      </c>
      <c r="J72" s="54" t="s">
        <v>645</v>
      </c>
      <c r="K72" s="140" t="s">
        <v>646</v>
      </c>
      <c r="N72" s="28"/>
    </row>
    <row r="73" spans="1:14" ht="22.5" x14ac:dyDescent="0.2">
      <c r="A73" s="32" t="s">
        <v>17</v>
      </c>
      <c r="B73" s="93" t="s">
        <v>647</v>
      </c>
      <c r="C73" s="93" t="s">
        <v>648</v>
      </c>
      <c r="D73" s="108" t="s">
        <v>102</v>
      </c>
      <c r="E73" s="97" t="s">
        <v>13</v>
      </c>
      <c r="F73" s="98" t="s">
        <v>21</v>
      </c>
      <c r="G73" s="52" t="s">
        <v>47</v>
      </c>
      <c r="H73" s="157">
        <v>0</v>
      </c>
      <c r="I73" s="158">
        <v>10654309.460000001</v>
      </c>
      <c r="J73" s="140" t="s">
        <v>649</v>
      </c>
      <c r="K73" s="140" t="s">
        <v>650</v>
      </c>
      <c r="N73" s="28"/>
    </row>
    <row r="74" spans="1:14" ht="45" x14ac:dyDescent="0.2">
      <c r="A74" s="92" t="s">
        <v>17</v>
      </c>
      <c r="B74" s="93" t="s">
        <v>651</v>
      </c>
      <c r="C74" s="93" t="s">
        <v>652</v>
      </c>
      <c r="D74" s="112" t="s">
        <v>123</v>
      </c>
      <c r="E74" s="94" t="s">
        <v>13</v>
      </c>
      <c r="F74" s="99" t="s">
        <v>124</v>
      </c>
      <c r="G74" s="52" t="s">
        <v>47</v>
      </c>
      <c r="H74" s="157">
        <v>0</v>
      </c>
      <c r="I74" s="159">
        <v>51550.146429215507</v>
      </c>
      <c r="J74" s="140" t="s">
        <v>649</v>
      </c>
      <c r="K74" s="140" t="s">
        <v>653</v>
      </c>
      <c r="L74" s="47"/>
      <c r="N74" s="28"/>
    </row>
    <row r="75" spans="1:14" ht="45" x14ac:dyDescent="0.2">
      <c r="A75" s="100" t="s">
        <v>139</v>
      </c>
      <c r="B75" s="96" t="s">
        <v>654</v>
      </c>
      <c r="C75" s="96" t="s">
        <v>655</v>
      </c>
      <c r="D75" s="108" t="s">
        <v>141</v>
      </c>
      <c r="E75" s="97" t="s">
        <v>13</v>
      </c>
      <c r="F75" s="98" t="s">
        <v>33</v>
      </c>
      <c r="G75" s="52" t="s">
        <v>47</v>
      </c>
      <c r="H75" s="157">
        <v>0</v>
      </c>
      <c r="I75" s="158">
        <v>1043445.51</v>
      </c>
      <c r="J75" s="95" t="s">
        <v>656</v>
      </c>
      <c r="K75" s="140" t="s">
        <v>657</v>
      </c>
      <c r="N75" s="28"/>
    </row>
    <row r="76" spans="1:14" ht="22.5" x14ac:dyDescent="0.2">
      <c r="A76" s="92" t="s">
        <v>143</v>
      </c>
      <c r="B76" s="93" t="s">
        <v>146</v>
      </c>
      <c r="C76" s="93" t="s">
        <v>658</v>
      </c>
      <c r="D76" s="112" t="s">
        <v>147</v>
      </c>
      <c r="E76" s="97" t="s">
        <v>13</v>
      </c>
      <c r="F76" s="98" t="s">
        <v>106</v>
      </c>
      <c r="G76" s="52" t="s">
        <v>47</v>
      </c>
      <c r="H76" s="157" t="s">
        <v>57</v>
      </c>
      <c r="I76" s="158">
        <v>4284042.41</v>
      </c>
      <c r="J76" s="140" t="s">
        <v>659</v>
      </c>
      <c r="K76" s="140" t="s">
        <v>660</v>
      </c>
      <c r="L76" s="47"/>
      <c r="N76" s="28"/>
    </row>
    <row r="77" spans="1:14" x14ac:dyDescent="0.2">
      <c r="A77" s="32" t="s">
        <v>181</v>
      </c>
      <c r="B77" s="96" t="s">
        <v>190</v>
      </c>
      <c r="C77" s="96"/>
      <c r="D77" s="108" t="s">
        <v>191</v>
      </c>
      <c r="E77" s="94" t="s">
        <v>13</v>
      </c>
      <c r="F77" s="101" t="s">
        <v>50</v>
      </c>
      <c r="G77" s="52" t="s">
        <v>47</v>
      </c>
      <c r="H77" s="157">
        <v>0</v>
      </c>
      <c r="I77" s="159">
        <v>5852939.6299999999</v>
      </c>
      <c r="J77" s="95" t="s">
        <v>661</v>
      </c>
      <c r="K77" s="95" t="s">
        <v>662</v>
      </c>
      <c r="N77" s="28"/>
    </row>
    <row r="78" spans="1:14" x14ac:dyDescent="0.2">
      <c r="A78" s="32" t="s">
        <v>192</v>
      </c>
      <c r="B78" s="96" t="s">
        <v>196</v>
      </c>
      <c r="C78" s="96"/>
      <c r="D78" s="108" t="s">
        <v>197</v>
      </c>
      <c r="E78" s="97" t="s">
        <v>13</v>
      </c>
      <c r="F78" s="98" t="s">
        <v>50</v>
      </c>
      <c r="G78" s="52" t="s">
        <v>47</v>
      </c>
      <c r="H78" s="157">
        <v>0</v>
      </c>
      <c r="I78" s="158">
        <v>727892.85149999999</v>
      </c>
      <c r="J78" s="95" t="s">
        <v>661</v>
      </c>
      <c r="K78" s="95" t="s">
        <v>662</v>
      </c>
      <c r="N78" s="28"/>
    </row>
    <row r="79" spans="1:14" ht="45" x14ac:dyDescent="0.2">
      <c r="A79" s="32" t="s">
        <v>192</v>
      </c>
      <c r="B79" s="96" t="s">
        <v>663</v>
      </c>
      <c r="C79" s="96" t="s">
        <v>664</v>
      </c>
      <c r="D79" s="108" t="s">
        <v>205</v>
      </c>
      <c r="E79" s="97" t="s">
        <v>13</v>
      </c>
      <c r="F79" s="98" t="s">
        <v>50</v>
      </c>
      <c r="G79" s="95" t="s">
        <v>16</v>
      </c>
      <c r="H79" s="160">
        <v>4748.49</v>
      </c>
      <c r="I79" s="158">
        <v>1495388.84</v>
      </c>
      <c r="J79" s="95" t="s">
        <v>665</v>
      </c>
      <c r="K79" s="140" t="s">
        <v>666</v>
      </c>
      <c r="N79" s="28"/>
    </row>
    <row r="80" spans="1:14" ht="78.75" x14ac:dyDescent="0.2">
      <c r="A80" s="32" t="s">
        <v>265</v>
      </c>
      <c r="B80" s="96" t="s">
        <v>667</v>
      </c>
      <c r="C80" s="96" t="s">
        <v>668</v>
      </c>
      <c r="D80" s="108" t="s">
        <v>274</v>
      </c>
      <c r="E80" s="97" t="s">
        <v>13</v>
      </c>
      <c r="F80" s="98" t="s">
        <v>14</v>
      </c>
      <c r="G80" s="52" t="s">
        <v>16</v>
      </c>
      <c r="H80" s="157">
        <v>10753.17</v>
      </c>
      <c r="I80" s="158">
        <v>26101110.932</v>
      </c>
      <c r="J80" s="95" t="s">
        <v>669</v>
      </c>
      <c r="K80" s="140" t="s">
        <v>670</v>
      </c>
      <c r="N80" s="28"/>
    </row>
    <row r="81" spans="1:14" ht="22.5" x14ac:dyDescent="0.2">
      <c r="A81" s="32" t="s">
        <v>265</v>
      </c>
      <c r="B81" s="96"/>
      <c r="C81" s="96" t="s">
        <v>279</v>
      </c>
      <c r="D81" s="108" t="s">
        <v>280</v>
      </c>
      <c r="E81" s="97" t="s">
        <v>13</v>
      </c>
      <c r="F81" s="98" t="s">
        <v>50</v>
      </c>
      <c r="G81" s="52" t="s">
        <v>47</v>
      </c>
      <c r="H81" s="157">
        <v>0</v>
      </c>
      <c r="I81" s="158">
        <v>176623.01</v>
      </c>
      <c r="J81" s="95" t="s">
        <v>671</v>
      </c>
      <c r="K81" s="140" t="s">
        <v>672</v>
      </c>
      <c r="N81" s="28"/>
    </row>
    <row r="82" spans="1:14" x14ac:dyDescent="0.2">
      <c r="A82" s="32" t="s">
        <v>391</v>
      </c>
      <c r="B82" s="96" t="s">
        <v>673</v>
      </c>
      <c r="C82" s="96" t="s">
        <v>674</v>
      </c>
      <c r="D82" s="108" t="s">
        <v>393</v>
      </c>
      <c r="E82" s="97" t="s">
        <v>13</v>
      </c>
      <c r="F82" s="98" t="s">
        <v>21</v>
      </c>
      <c r="G82" s="52" t="s">
        <v>16</v>
      </c>
      <c r="H82" s="161"/>
      <c r="I82" s="158">
        <v>3466089</v>
      </c>
      <c r="J82" s="95" t="s">
        <v>675</v>
      </c>
      <c r="K82" s="140" t="s">
        <v>676</v>
      </c>
      <c r="N82" s="28"/>
    </row>
    <row r="83" spans="1:14" ht="22.5" x14ac:dyDescent="0.2">
      <c r="A83" s="102" t="s">
        <v>405</v>
      </c>
      <c r="B83" s="52" t="s">
        <v>677</v>
      </c>
      <c r="C83" s="52" t="s">
        <v>678</v>
      </c>
      <c r="D83" s="133" t="s">
        <v>539</v>
      </c>
      <c r="E83" s="103" t="s">
        <v>13</v>
      </c>
      <c r="F83" s="104" t="s">
        <v>106</v>
      </c>
      <c r="G83" s="52" t="s">
        <v>47</v>
      </c>
      <c r="H83" s="52"/>
      <c r="I83" s="141">
        <v>1834851.3579487181</v>
      </c>
      <c r="J83" s="95" t="s">
        <v>679</v>
      </c>
      <c r="K83" s="140" t="s">
        <v>680</v>
      </c>
      <c r="N83" s="28"/>
    </row>
    <row r="84" spans="1:14" ht="33.75" x14ac:dyDescent="0.2">
      <c r="A84" s="102" t="s">
        <v>192</v>
      </c>
      <c r="B84" s="52" t="s">
        <v>681</v>
      </c>
      <c r="C84" s="52" t="s">
        <v>682</v>
      </c>
      <c r="D84" s="133" t="s">
        <v>540</v>
      </c>
      <c r="E84" s="104" t="s">
        <v>13</v>
      </c>
      <c r="F84" s="104" t="s">
        <v>106</v>
      </c>
      <c r="G84" s="52" t="s">
        <v>47</v>
      </c>
      <c r="H84" s="52"/>
      <c r="I84" s="162">
        <v>1703702.66</v>
      </c>
      <c r="J84" s="140" t="s">
        <v>659</v>
      </c>
      <c r="K84" s="140" t="s">
        <v>683</v>
      </c>
      <c r="N84" s="28"/>
    </row>
    <row r="85" spans="1:14" ht="22.5" x14ac:dyDescent="0.2">
      <c r="A85" s="102" t="s">
        <v>361</v>
      </c>
      <c r="B85" s="52" t="s">
        <v>684</v>
      </c>
      <c r="C85" s="52" t="s">
        <v>685</v>
      </c>
      <c r="D85" s="133" t="s">
        <v>541</v>
      </c>
      <c r="E85" s="104" t="s">
        <v>13</v>
      </c>
      <c r="F85" s="104" t="s">
        <v>106</v>
      </c>
      <c r="G85" s="52" t="s">
        <v>47</v>
      </c>
      <c r="H85" s="52"/>
      <c r="I85" s="162">
        <v>2970508.51</v>
      </c>
      <c r="J85" s="95" t="s">
        <v>675</v>
      </c>
      <c r="K85" s="163" t="s">
        <v>686</v>
      </c>
      <c r="N85" s="28"/>
    </row>
    <row r="86" spans="1:14" ht="22.5" x14ac:dyDescent="0.2">
      <c r="A86" s="32" t="s">
        <v>323</v>
      </c>
      <c r="B86" s="52" t="s">
        <v>687</v>
      </c>
      <c r="C86" s="52" t="s">
        <v>688</v>
      </c>
      <c r="D86" s="133" t="s">
        <v>544</v>
      </c>
      <c r="E86" s="104" t="s">
        <v>13</v>
      </c>
      <c r="F86" s="104" t="s">
        <v>545</v>
      </c>
      <c r="G86" s="52" t="s">
        <v>47</v>
      </c>
      <c r="H86" s="52"/>
      <c r="I86" s="162">
        <v>161797.89000000001</v>
      </c>
      <c r="J86" s="95" t="s">
        <v>675</v>
      </c>
      <c r="K86" s="140" t="s">
        <v>689</v>
      </c>
      <c r="N86" s="28"/>
    </row>
    <row r="87" spans="1:14" ht="22.5" x14ac:dyDescent="0.2">
      <c r="A87" s="92" t="s">
        <v>17</v>
      </c>
      <c r="B87" s="52" t="s">
        <v>690</v>
      </c>
      <c r="C87" s="52" t="s">
        <v>691</v>
      </c>
      <c r="D87" s="133" t="s">
        <v>546</v>
      </c>
      <c r="E87" s="104" t="s">
        <v>13</v>
      </c>
      <c r="F87" s="104" t="s">
        <v>545</v>
      </c>
      <c r="G87" s="52" t="s">
        <v>47</v>
      </c>
      <c r="H87" s="52"/>
      <c r="I87" s="162">
        <v>626584.30490550166</v>
      </c>
      <c r="J87" s="95" t="s">
        <v>675</v>
      </c>
      <c r="K87" s="140" t="s">
        <v>692</v>
      </c>
      <c r="N87" s="28"/>
    </row>
    <row r="88" spans="1:14" x14ac:dyDescent="0.2">
      <c r="A88" s="92" t="s">
        <v>17</v>
      </c>
      <c r="B88" s="52"/>
      <c r="C88" s="52"/>
      <c r="D88" s="133" t="s">
        <v>547</v>
      </c>
      <c r="E88" s="104" t="s">
        <v>13</v>
      </c>
      <c r="F88" s="104" t="s">
        <v>545</v>
      </c>
      <c r="G88" s="52" t="s">
        <v>47</v>
      </c>
      <c r="H88" s="52"/>
      <c r="I88" s="162">
        <v>275897.64666666667</v>
      </c>
      <c r="J88" s="95"/>
      <c r="K88" s="140"/>
      <c r="N88" s="28"/>
    </row>
    <row r="89" spans="1:14" s="90" customFormat="1" ht="12" thickBot="1" x14ac:dyDescent="0.25">
      <c r="A89" s="105"/>
      <c r="B89" s="129"/>
      <c r="C89" s="129"/>
      <c r="D89" s="62"/>
      <c r="E89" s="48">
        <f>COUNTA(E72:E88)</f>
        <v>17</v>
      </c>
      <c r="F89" s="164"/>
      <c r="G89" s="140"/>
      <c r="H89" s="164"/>
      <c r="I89" s="165">
        <f>SUM(I72:I88)</f>
        <v>62036734.159450106</v>
      </c>
      <c r="J89" s="95"/>
      <c r="K89" s="140"/>
      <c r="L89" s="28"/>
      <c r="M89" s="28"/>
      <c r="N89" s="28"/>
    </row>
    <row r="91" spans="1:14" x14ac:dyDescent="0.2">
      <c r="A91" s="328" t="s">
        <v>594</v>
      </c>
      <c r="B91" s="328"/>
      <c r="C91" s="328"/>
      <c r="D91" s="328"/>
      <c r="E91" s="328"/>
      <c r="F91" s="328"/>
      <c r="G91" s="328"/>
      <c r="H91" s="328"/>
    </row>
    <row r="93" spans="1:14" ht="22.5" x14ac:dyDescent="0.2">
      <c r="A93" s="153" t="s">
        <v>550</v>
      </c>
      <c r="B93" s="153" t="s">
        <v>551</v>
      </c>
      <c r="C93" s="155" t="s">
        <v>609</v>
      </c>
      <c r="D93" s="154" t="s">
        <v>552</v>
      </c>
      <c r="E93" s="155" t="s">
        <v>553</v>
      </c>
      <c r="F93" s="155" t="s">
        <v>554</v>
      </c>
      <c r="G93" s="155" t="s">
        <v>555</v>
      </c>
      <c r="H93" s="156" t="s">
        <v>556</v>
      </c>
      <c r="I93" s="156" t="s">
        <v>557</v>
      </c>
      <c r="K93" s="106"/>
      <c r="L93" s="107"/>
      <c r="M93" s="107"/>
      <c r="N93" s="107"/>
    </row>
    <row r="94" spans="1:14" outlineLevel="1" x14ac:dyDescent="0.2">
      <c r="A94" s="51" t="s">
        <v>17</v>
      </c>
      <c r="B94" s="51" t="s">
        <v>64</v>
      </c>
      <c r="C94" s="51"/>
      <c r="D94" s="108" t="s">
        <v>65</v>
      </c>
      <c r="E94" s="166" t="s">
        <v>28</v>
      </c>
      <c r="F94" s="14" t="s">
        <v>50</v>
      </c>
      <c r="G94" s="35" t="s">
        <v>47</v>
      </c>
      <c r="H94" s="36"/>
      <c r="I94" s="36">
        <v>22000</v>
      </c>
      <c r="K94" s="109"/>
      <c r="L94" s="109"/>
      <c r="M94" s="109"/>
      <c r="N94" s="110"/>
    </row>
    <row r="95" spans="1:14" outlineLevel="1" x14ac:dyDescent="0.2">
      <c r="A95" s="51" t="s">
        <v>17</v>
      </c>
      <c r="B95" s="51" t="s">
        <v>72</v>
      </c>
      <c r="C95" s="51"/>
      <c r="D95" s="108" t="s">
        <v>73</v>
      </c>
      <c r="E95" s="166" t="s">
        <v>20</v>
      </c>
      <c r="F95" s="14" t="s">
        <v>50</v>
      </c>
      <c r="G95" s="35" t="s">
        <v>47</v>
      </c>
      <c r="H95" s="36"/>
      <c r="I95" s="36">
        <v>40363</v>
      </c>
      <c r="K95" s="109"/>
      <c r="L95" s="109"/>
      <c r="M95" s="109"/>
      <c r="N95" s="110"/>
    </row>
    <row r="96" spans="1:14" outlineLevel="1" x14ac:dyDescent="0.2">
      <c r="A96" s="51" t="s">
        <v>181</v>
      </c>
      <c r="B96" s="51" t="s">
        <v>190</v>
      </c>
      <c r="C96" s="51"/>
      <c r="D96" s="108" t="s">
        <v>191</v>
      </c>
      <c r="E96" s="166" t="s">
        <v>13</v>
      </c>
      <c r="F96" s="14" t="s">
        <v>50</v>
      </c>
      <c r="G96" s="35" t="s">
        <v>47</v>
      </c>
      <c r="H96" s="36"/>
      <c r="I96" s="36">
        <v>5852939.6299999999</v>
      </c>
      <c r="K96" s="109"/>
      <c r="L96" s="109"/>
      <c r="M96" s="109"/>
      <c r="N96" s="110"/>
    </row>
    <row r="97" spans="1:21" outlineLevel="1" x14ac:dyDescent="0.2">
      <c r="A97" s="51" t="s">
        <v>192</v>
      </c>
      <c r="B97" s="51"/>
      <c r="C97" s="51"/>
      <c r="D97" s="108" t="s">
        <v>205</v>
      </c>
      <c r="E97" s="166" t="s">
        <v>13</v>
      </c>
      <c r="F97" s="14" t="s">
        <v>50</v>
      </c>
      <c r="G97" s="48" t="s">
        <v>16</v>
      </c>
      <c r="H97" s="36">
        <v>4748.49</v>
      </c>
      <c r="I97" s="36">
        <v>1127276.67</v>
      </c>
      <c r="K97" s="109"/>
      <c r="M97" s="111"/>
      <c r="N97" s="110"/>
    </row>
    <row r="98" spans="1:21" outlineLevel="1" x14ac:dyDescent="0.2">
      <c r="A98" s="51" t="s">
        <v>226</v>
      </c>
      <c r="B98" s="51" t="s">
        <v>231</v>
      </c>
      <c r="C98" s="51"/>
      <c r="D98" s="108" t="s">
        <v>232</v>
      </c>
      <c r="E98" s="166" t="s">
        <v>28</v>
      </c>
      <c r="F98" s="14" t="s">
        <v>50</v>
      </c>
      <c r="G98" s="35" t="s">
        <v>47</v>
      </c>
      <c r="H98" s="36"/>
      <c r="I98" s="36">
        <v>876305.55</v>
      </c>
      <c r="K98" s="109"/>
      <c r="L98" s="109"/>
      <c r="M98" s="109"/>
      <c r="N98" s="110"/>
    </row>
    <row r="99" spans="1:21" outlineLevel="1" x14ac:dyDescent="0.2">
      <c r="A99" s="51" t="s">
        <v>391</v>
      </c>
      <c r="B99" s="51" t="s">
        <v>394</v>
      </c>
      <c r="C99" s="51"/>
      <c r="D99" s="108" t="s">
        <v>395</v>
      </c>
      <c r="E99" s="166" t="s">
        <v>20</v>
      </c>
      <c r="F99" s="14" t="s">
        <v>50</v>
      </c>
      <c r="G99" s="35" t="s">
        <v>29</v>
      </c>
      <c r="H99" s="36">
        <v>485680.94</v>
      </c>
      <c r="I99" s="36">
        <v>367999.99</v>
      </c>
      <c r="K99" s="109"/>
      <c r="L99" s="109"/>
      <c r="M99" s="109"/>
      <c r="N99" s="110"/>
    </row>
    <row r="100" spans="1:21" outlineLevel="1" x14ac:dyDescent="0.2">
      <c r="A100" s="51" t="s">
        <v>399</v>
      </c>
      <c r="B100" s="51" t="s">
        <v>402</v>
      </c>
      <c r="C100" s="51"/>
      <c r="D100" s="108" t="s">
        <v>403</v>
      </c>
      <c r="E100" s="166" t="s">
        <v>20</v>
      </c>
      <c r="F100" s="14" t="s">
        <v>50</v>
      </c>
      <c r="G100" s="35" t="s">
        <v>47</v>
      </c>
      <c r="H100" s="36"/>
      <c r="I100" s="36">
        <v>80999</v>
      </c>
      <c r="K100" s="109"/>
      <c r="L100" s="109"/>
      <c r="M100" s="109"/>
      <c r="N100" s="110"/>
    </row>
    <row r="101" spans="1:21" outlineLevel="1" x14ac:dyDescent="0.2">
      <c r="A101" s="51" t="s">
        <v>298</v>
      </c>
      <c r="B101" s="51" t="s">
        <v>301</v>
      </c>
      <c r="C101" s="51"/>
      <c r="D101" s="108" t="s">
        <v>302</v>
      </c>
      <c r="E101" s="108" t="s">
        <v>28</v>
      </c>
      <c r="F101" s="11" t="s">
        <v>50</v>
      </c>
      <c r="G101" s="35" t="s">
        <v>47</v>
      </c>
      <c r="H101" s="36"/>
      <c r="I101" s="36">
        <v>159765.03</v>
      </c>
      <c r="K101" s="109"/>
      <c r="L101" s="109"/>
      <c r="M101" s="109"/>
      <c r="N101" s="110"/>
    </row>
    <row r="102" spans="1:21" outlineLevel="1" x14ac:dyDescent="0.2">
      <c r="A102" s="51" t="s">
        <v>143</v>
      </c>
      <c r="B102" s="51" t="s">
        <v>146</v>
      </c>
      <c r="C102" s="51"/>
      <c r="D102" s="112" t="s">
        <v>147</v>
      </c>
      <c r="E102" s="166" t="s">
        <v>13</v>
      </c>
      <c r="F102" s="14" t="s">
        <v>106</v>
      </c>
      <c r="G102" s="35" t="s">
        <v>47</v>
      </c>
      <c r="H102" s="36"/>
      <c r="I102" s="36">
        <v>5116576.12</v>
      </c>
      <c r="K102" s="113"/>
      <c r="L102" s="113"/>
      <c r="M102" s="113"/>
      <c r="N102" s="114"/>
    </row>
    <row r="103" spans="1:21" outlineLevel="1" x14ac:dyDescent="0.2">
      <c r="A103" s="51" t="s">
        <v>181</v>
      </c>
      <c r="B103" s="51" t="s">
        <v>184</v>
      </c>
      <c r="C103" s="51"/>
      <c r="D103" s="108" t="s">
        <v>185</v>
      </c>
      <c r="E103" s="166" t="s">
        <v>20</v>
      </c>
      <c r="F103" s="14" t="s">
        <v>14</v>
      </c>
      <c r="G103" s="35" t="s">
        <v>47</v>
      </c>
      <c r="H103" s="36"/>
      <c r="I103" s="36">
        <v>153469.62</v>
      </c>
      <c r="K103" s="109"/>
      <c r="L103" s="109"/>
      <c r="M103" s="109"/>
      <c r="N103" s="110"/>
    </row>
    <row r="104" spans="1:21" outlineLevel="1" x14ac:dyDescent="0.2">
      <c r="A104" s="51" t="s">
        <v>181</v>
      </c>
      <c r="B104" s="51" t="s">
        <v>188</v>
      </c>
      <c r="C104" s="51"/>
      <c r="D104" s="96" t="s">
        <v>189</v>
      </c>
      <c r="E104" s="166" t="s">
        <v>28</v>
      </c>
      <c r="F104" s="14" t="s">
        <v>595</v>
      </c>
      <c r="G104" s="35" t="s">
        <v>16</v>
      </c>
      <c r="H104" s="36"/>
      <c r="I104" s="36">
        <v>11853599.289999999</v>
      </c>
      <c r="K104" s="109"/>
      <c r="L104" s="109"/>
      <c r="M104" s="109"/>
      <c r="N104" s="110"/>
    </row>
    <row r="105" spans="1:21" x14ac:dyDescent="0.2">
      <c r="A105" s="167"/>
      <c r="B105" s="167"/>
      <c r="C105" s="167"/>
      <c r="D105" s="167"/>
      <c r="E105" s="168">
        <f>COUNTA(E94:E104)</f>
        <v>11</v>
      </c>
      <c r="G105" s="78"/>
      <c r="I105" s="169">
        <f>SUM(I94:I104)</f>
        <v>25651293.899999999</v>
      </c>
      <c r="N105" s="28"/>
    </row>
    <row r="106" spans="1:21" x14ac:dyDescent="0.2">
      <c r="A106" s="115"/>
      <c r="B106" s="115"/>
      <c r="C106" s="115"/>
      <c r="D106" s="44"/>
      <c r="H106" s="116"/>
    </row>
    <row r="107" spans="1:21" x14ac:dyDescent="0.2">
      <c r="A107" s="29" t="s">
        <v>596</v>
      </c>
      <c r="C107" s="29"/>
      <c r="D107" s="80"/>
      <c r="E107" s="29"/>
      <c r="F107" s="29"/>
      <c r="G107" s="29"/>
      <c r="H107" s="29"/>
    </row>
    <row r="108" spans="1:21" x14ac:dyDescent="0.2">
      <c r="C108" s="29"/>
      <c r="D108" s="80"/>
      <c r="E108" s="29"/>
      <c r="F108" s="29"/>
      <c r="G108" s="29"/>
      <c r="H108" s="29"/>
    </row>
    <row r="109" spans="1:21" ht="22.5" x14ac:dyDescent="0.2">
      <c r="A109" s="170" t="s">
        <v>597</v>
      </c>
      <c r="B109" s="155" t="s">
        <v>1</v>
      </c>
      <c r="C109" s="155" t="s">
        <v>609</v>
      </c>
      <c r="D109" s="155" t="s">
        <v>2</v>
      </c>
      <c r="E109" s="3" t="s">
        <v>3</v>
      </c>
      <c r="F109" s="155" t="s">
        <v>554</v>
      </c>
      <c r="G109" s="155" t="s">
        <v>555</v>
      </c>
      <c r="H109" s="3" t="s">
        <v>598</v>
      </c>
      <c r="I109" s="29"/>
      <c r="N109" s="28"/>
    </row>
    <row r="110" spans="1:21" outlineLevel="1" x14ac:dyDescent="0.2">
      <c r="A110" s="143" t="s">
        <v>265</v>
      </c>
      <c r="B110" s="58"/>
      <c r="C110" s="58"/>
      <c r="D110" s="34" t="s">
        <v>266</v>
      </c>
      <c r="E110" s="35" t="s">
        <v>20</v>
      </c>
      <c r="F110" s="35" t="s">
        <v>21</v>
      </c>
      <c r="G110" s="35" t="s">
        <v>29</v>
      </c>
      <c r="H110" s="36">
        <v>1032000</v>
      </c>
      <c r="I110" s="29"/>
      <c r="L110" s="41"/>
      <c r="M110" s="40"/>
      <c r="N110" s="42"/>
      <c r="O110" s="28"/>
      <c r="P110" s="28"/>
      <c r="Q110" s="28"/>
      <c r="R110" s="28"/>
      <c r="S110" s="28"/>
      <c r="T110" s="28"/>
      <c r="U110" s="28"/>
    </row>
    <row r="111" spans="1:21" outlineLevel="1" x14ac:dyDescent="0.2">
      <c r="A111" s="51" t="s">
        <v>217</v>
      </c>
      <c r="B111" s="51" t="s">
        <v>220</v>
      </c>
      <c r="C111" s="51"/>
      <c r="D111" s="51" t="s">
        <v>221</v>
      </c>
      <c r="E111" s="35" t="s">
        <v>20</v>
      </c>
      <c r="F111" s="117" t="s">
        <v>21</v>
      </c>
      <c r="G111" s="51"/>
      <c r="H111" s="171">
        <v>449100</v>
      </c>
      <c r="I111" s="29"/>
      <c r="N111" s="28"/>
    </row>
    <row r="112" spans="1:21" ht="13.5" customHeight="1" outlineLevel="1" x14ac:dyDescent="0.2">
      <c r="A112" s="51" t="s">
        <v>298</v>
      </c>
      <c r="B112" s="51" t="s">
        <v>303</v>
      </c>
      <c r="C112" s="51"/>
      <c r="D112" s="51" t="s">
        <v>304</v>
      </c>
      <c r="E112" s="35" t="s">
        <v>20</v>
      </c>
      <c r="F112" s="117" t="s">
        <v>50</v>
      </c>
      <c r="G112" s="51"/>
      <c r="H112" s="171">
        <v>758807.68</v>
      </c>
      <c r="I112" s="29"/>
      <c r="N112" s="28"/>
    </row>
    <row r="113" spans="1:14" ht="13.5" customHeight="1" outlineLevel="1" x14ac:dyDescent="0.2">
      <c r="A113" s="51" t="s">
        <v>599</v>
      </c>
      <c r="B113" s="51" t="s">
        <v>498</v>
      </c>
      <c r="C113" s="51"/>
      <c r="D113" s="51" t="s">
        <v>600</v>
      </c>
      <c r="E113" s="35" t="s">
        <v>20</v>
      </c>
      <c r="F113" s="117" t="s">
        <v>124</v>
      </c>
      <c r="G113" s="51"/>
      <c r="H113" s="171">
        <v>53300</v>
      </c>
      <c r="I113" s="29"/>
      <c r="N113" s="28"/>
    </row>
    <row r="114" spans="1:14" ht="13.5" customHeight="1" outlineLevel="1" x14ac:dyDescent="0.2">
      <c r="A114" s="51" t="s">
        <v>217</v>
      </c>
      <c r="B114" s="51" t="s">
        <v>218</v>
      </c>
      <c r="C114" s="51"/>
      <c r="D114" s="51" t="s">
        <v>693</v>
      </c>
      <c r="E114" s="35" t="s">
        <v>20</v>
      </c>
      <c r="F114" s="117" t="s">
        <v>21</v>
      </c>
      <c r="G114" s="51" t="s">
        <v>29</v>
      </c>
      <c r="H114" s="171">
        <v>31492.48</v>
      </c>
      <c r="I114" s="29"/>
      <c r="N114" s="28"/>
    </row>
    <row r="115" spans="1:14" ht="13.5" customHeight="1" x14ac:dyDescent="0.2">
      <c r="C115" s="29"/>
      <c r="D115" s="29"/>
      <c r="E115" s="168">
        <f>COUNTA(E110:E114)</f>
        <v>5</v>
      </c>
      <c r="F115" s="29"/>
      <c r="G115" s="29"/>
      <c r="H115" s="172">
        <f>SUM(H110:H114)</f>
        <v>2324700.1600000001</v>
      </c>
      <c r="I115" s="29"/>
      <c r="N115" s="28"/>
    </row>
    <row r="116" spans="1:14" ht="19.5" customHeight="1" x14ac:dyDescent="0.2">
      <c r="A116" s="115"/>
      <c r="B116" s="115"/>
      <c r="C116" s="115"/>
      <c r="D116" s="44"/>
      <c r="H116" s="116"/>
    </row>
    <row r="117" spans="1:14" x14ac:dyDescent="0.2">
      <c r="C117" s="118" t="s">
        <v>601</v>
      </c>
    </row>
    <row r="119" spans="1:14" x14ac:dyDescent="0.2">
      <c r="C119" s="168" t="s">
        <v>602</v>
      </c>
      <c r="D119" s="168" t="s">
        <v>603</v>
      </c>
      <c r="E119" s="168" t="s">
        <v>557</v>
      </c>
      <c r="F119" s="168" t="s">
        <v>604</v>
      </c>
      <c r="G119" s="168" t="s">
        <v>694</v>
      </c>
      <c r="K119" s="119"/>
    </row>
    <row r="120" spans="1:14" ht="22.5" outlineLevel="1" x14ac:dyDescent="0.2">
      <c r="C120" s="173" t="s">
        <v>605</v>
      </c>
      <c r="D120" s="35">
        <f>E33</f>
        <v>14</v>
      </c>
      <c r="E120" s="120">
        <f>I33</f>
        <v>14189127.379999999</v>
      </c>
      <c r="F120" s="36">
        <v>0</v>
      </c>
      <c r="G120" s="174">
        <f>ROUND(E120/$E$125,2)</f>
        <v>0.14000000000000001</v>
      </c>
      <c r="K120" s="119"/>
    </row>
    <row r="121" spans="1:14" outlineLevel="1" x14ac:dyDescent="0.2">
      <c r="C121" s="173" t="s">
        <v>94</v>
      </c>
      <c r="D121" s="35">
        <v>0</v>
      </c>
      <c r="E121" s="120">
        <v>0</v>
      </c>
      <c r="F121" s="36"/>
      <c r="G121" s="174">
        <v>0</v>
      </c>
      <c r="K121" s="119"/>
    </row>
    <row r="122" spans="1:14" ht="22.5" outlineLevel="1" x14ac:dyDescent="0.2">
      <c r="C122" s="173" t="s">
        <v>606</v>
      </c>
      <c r="D122" s="35">
        <f>D14</f>
        <v>12</v>
      </c>
      <c r="E122" s="120">
        <f>I14</f>
        <v>8025765.4400000004</v>
      </c>
      <c r="F122" s="36">
        <f>H14</f>
        <v>1553465.28</v>
      </c>
      <c r="G122" s="174">
        <f>ROUND(E122/$E$125,2)</f>
        <v>0.08</v>
      </c>
      <c r="I122" s="121"/>
      <c r="K122" s="119"/>
    </row>
    <row r="123" spans="1:14" ht="22.5" outlineLevel="1" x14ac:dyDescent="0.2">
      <c r="C123" s="173" t="s">
        <v>607</v>
      </c>
      <c r="D123" s="35">
        <f>D45+D57+D68</f>
        <v>19</v>
      </c>
      <c r="E123" s="120">
        <v>14255495.617000001</v>
      </c>
      <c r="F123" s="36">
        <f>H45</f>
        <v>3453839.13</v>
      </c>
      <c r="G123" s="174">
        <f>ROUND(E123/$E$125,2)</f>
        <v>0.14000000000000001</v>
      </c>
      <c r="K123" s="122"/>
    </row>
    <row r="124" spans="1:14" outlineLevel="1" x14ac:dyDescent="0.2">
      <c r="C124" s="173" t="s">
        <v>13</v>
      </c>
      <c r="D124" s="35">
        <f>E89</f>
        <v>17</v>
      </c>
      <c r="E124" s="120">
        <f>I89</f>
        <v>62036734.159450106</v>
      </c>
      <c r="F124" s="49">
        <v>0</v>
      </c>
      <c r="G124" s="174">
        <f>ROUND(E124/$E$125,2)</f>
        <v>0.63</v>
      </c>
    </row>
    <row r="125" spans="1:14" outlineLevel="1" x14ac:dyDescent="0.2">
      <c r="C125" s="175" t="s">
        <v>608</v>
      </c>
      <c r="D125" s="48">
        <f>SUM(D120:D124)</f>
        <v>62</v>
      </c>
      <c r="E125" s="176">
        <f>SUM(E120:E124)</f>
        <v>98507122.596450105</v>
      </c>
      <c r="F125" s="177">
        <f>SUM(F122:F124)</f>
        <v>5007304.41</v>
      </c>
      <c r="G125" s="51"/>
      <c r="I125" s="123"/>
    </row>
    <row r="126" spans="1:14" x14ac:dyDescent="0.2">
      <c r="C126" s="124"/>
      <c r="D126" s="44"/>
      <c r="E126" s="125"/>
      <c r="F126" s="125"/>
      <c r="G126" s="125"/>
    </row>
  </sheetData>
  <mergeCells count="6">
    <mergeCell ref="A14:C14"/>
    <mergeCell ref="A45:C45"/>
    <mergeCell ref="A57:C57"/>
    <mergeCell ref="A69:H69"/>
    <mergeCell ref="A91:H91"/>
    <mergeCell ref="A68:C68"/>
  </mergeCells>
  <conditionalFormatting sqref="L10">
    <cfRule type="notContainsBlanks" dxfId="14" priority="1">
      <formula>LEN(TRIM(L10))&gt;0</formula>
    </cfRule>
  </conditionalFormatting>
  <printOptions horizontalCentered="1"/>
  <pageMargins left="0.51181102362204722" right="0.51181102362204722" top="0.78740157480314965" bottom="0.78740157480314965" header="0.31496062992125984" footer="0.31496062992125984"/>
  <pageSetup paperSize="9" scale="90" orientation="landscape" r:id="rId1"/>
  <rowBreaks count="1" manualBreakCount="1">
    <brk id="35"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O35"/>
  <sheetViews>
    <sheetView zoomScale="90" zoomScaleNormal="90" workbookViewId="0">
      <pane xSplit="1" ySplit="2" topLeftCell="B3" activePane="bottomRight" state="frozen"/>
      <selection pane="topRight" activeCell="B1" sqref="B1"/>
      <selection pane="bottomLeft" activeCell="A3" sqref="A3"/>
      <selection pane="bottomRight" activeCell="A10" sqref="A10"/>
    </sheetView>
  </sheetViews>
  <sheetFormatPr defaultColWidth="0" defaultRowHeight="15" zeroHeight="1" x14ac:dyDescent="0.25"/>
  <cols>
    <col min="1" max="1" width="17.7109375" style="195" customWidth="1"/>
    <col min="2" max="2" width="49.85546875" style="198" customWidth="1"/>
    <col min="3" max="3" width="36" style="198" customWidth="1"/>
    <col min="4" max="4" width="25.42578125" style="198" customWidth="1"/>
    <col min="5" max="5" width="19" style="199" customWidth="1"/>
    <col min="6" max="6" width="24.140625" style="199" customWidth="1"/>
    <col min="7" max="7" width="14.85546875" style="199" bestFit="1" customWidth="1"/>
    <col min="8" max="8" width="27" style="195" customWidth="1"/>
    <col min="9" max="9" width="23.7109375" style="199" customWidth="1"/>
    <col min="10" max="10" width="24.42578125" style="199" customWidth="1"/>
    <col min="11" max="11" width="24.140625" style="195" customWidth="1"/>
    <col min="12" max="13" width="24.140625" style="199" customWidth="1"/>
    <col min="14" max="15" width="0" style="195" hidden="1" customWidth="1"/>
    <col min="16" max="16384" width="24.140625" style="195" hidden="1"/>
  </cols>
  <sheetData>
    <row r="1" spans="1:13" ht="51.75" customHeight="1" x14ac:dyDescent="0.25">
      <c r="A1" s="329" t="s">
        <v>859</v>
      </c>
      <c r="B1" s="329"/>
      <c r="C1" s="297" t="s">
        <v>861</v>
      </c>
      <c r="D1" s="330" t="s">
        <v>864</v>
      </c>
      <c r="E1" s="330"/>
      <c r="F1" s="330"/>
      <c r="G1" s="330"/>
      <c r="H1" s="331" t="s">
        <v>775</v>
      </c>
      <c r="I1" s="331"/>
      <c r="J1" s="331"/>
      <c r="K1" s="332" t="s">
        <v>792</v>
      </c>
      <c r="L1" s="332"/>
      <c r="M1" s="332"/>
    </row>
    <row r="2" spans="1:13" s="196" customFormat="1" ht="51" customHeight="1" thickBot="1" x14ac:dyDescent="0.3">
      <c r="A2" s="201" t="s">
        <v>735</v>
      </c>
      <c r="B2" s="202" t="s">
        <v>772</v>
      </c>
      <c r="C2" s="298" t="s">
        <v>860</v>
      </c>
      <c r="D2" s="216" t="s">
        <v>863</v>
      </c>
      <c r="E2" s="215" t="s">
        <v>862</v>
      </c>
      <c r="F2" s="216" t="s">
        <v>778</v>
      </c>
      <c r="G2" s="215" t="s">
        <v>779</v>
      </c>
      <c r="H2" s="217" t="s">
        <v>865</v>
      </c>
      <c r="I2" s="217" t="s">
        <v>866</v>
      </c>
      <c r="J2" s="217" t="s">
        <v>867</v>
      </c>
      <c r="K2" s="219" t="s">
        <v>868</v>
      </c>
      <c r="L2" s="220" t="s">
        <v>869</v>
      </c>
      <c r="M2" s="219" t="s">
        <v>870</v>
      </c>
    </row>
    <row r="3" spans="1:13" s="196" customFormat="1" ht="62.25" customHeight="1" thickTop="1" x14ac:dyDescent="0.25">
      <c r="A3" s="299" t="s">
        <v>454</v>
      </c>
      <c r="B3" s="299" t="s">
        <v>829</v>
      </c>
      <c r="C3" s="299"/>
      <c r="D3" s="299"/>
      <c r="E3" s="300"/>
      <c r="F3" s="300"/>
      <c r="G3" s="300"/>
      <c r="H3" s="299"/>
      <c r="I3" s="300"/>
      <c r="J3" s="300"/>
      <c r="K3" s="301"/>
      <c r="L3" s="300"/>
      <c r="M3" s="300"/>
    </row>
    <row r="4" spans="1:13" s="196" customFormat="1" ht="55.5" customHeight="1" x14ac:dyDescent="0.25">
      <c r="A4" s="302" t="s">
        <v>559</v>
      </c>
      <c r="B4" s="302" t="s">
        <v>410</v>
      </c>
      <c r="C4" s="302"/>
      <c r="D4" s="302"/>
      <c r="E4" s="303"/>
      <c r="F4" s="303"/>
      <c r="G4" s="303"/>
      <c r="H4" s="302"/>
      <c r="I4" s="303"/>
      <c r="J4" s="303"/>
      <c r="K4" s="304"/>
      <c r="L4" s="303"/>
      <c r="M4" s="303"/>
    </row>
    <row r="5" spans="1:13" s="196" customFormat="1" ht="51" customHeight="1" x14ac:dyDescent="0.25">
      <c r="A5" s="302" t="s">
        <v>129</v>
      </c>
      <c r="B5" s="302" t="s">
        <v>130</v>
      </c>
      <c r="C5" s="302"/>
      <c r="D5" s="302"/>
      <c r="E5" s="303"/>
      <c r="F5" s="303"/>
      <c r="G5" s="303"/>
      <c r="H5" s="302"/>
      <c r="I5" s="303"/>
      <c r="J5" s="303"/>
      <c r="K5" s="304"/>
      <c r="L5" s="303"/>
      <c r="M5" s="303"/>
    </row>
    <row r="6" spans="1:13" s="196" customFormat="1" x14ac:dyDescent="0.25">
      <c r="A6" s="302" t="s">
        <v>133</v>
      </c>
      <c r="B6" s="302" t="s">
        <v>134</v>
      </c>
      <c r="C6" s="302"/>
      <c r="D6" s="302"/>
      <c r="E6" s="303"/>
      <c r="F6" s="303"/>
      <c r="G6" s="303"/>
      <c r="H6" s="302"/>
      <c r="I6" s="303"/>
      <c r="J6" s="303"/>
      <c r="K6" s="304"/>
      <c r="L6" s="303"/>
      <c r="M6" s="303"/>
    </row>
    <row r="7" spans="1:13" s="196" customFormat="1" ht="45" x14ac:dyDescent="0.25">
      <c r="A7" s="302" t="s">
        <v>831</v>
      </c>
      <c r="B7" s="302" t="s">
        <v>828</v>
      </c>
      <c r="C7" s="302"/>
      <c r="D7" s="302"/>
      <c r="E7" s="303"/>
      <c r="F7" s="303"/>
      <c r="G7" s="303"/>
      <c r="H7" s="302"/>
      <c r="I7" s="303"/>
      <c r="J7" s="303"/>
      <c r="K7" s="304"/>
      <c r="L7" s="303"/>
      <c r="M7" s="303"/>
    </row>
    <row r="8" spans="1:13" s="196" customFormat="1" ht="52.5" customHeight="1" x14ac:dyDescent="0.25">
      <c r="A8" s="302" t="s">
        <v>485</v>
      </c>
      <c r="B8" s="302" t="s">
        <v>830</v>
      </c>
      <c r="C8" s="302"/>
      <c r="D8" s="302"/>
      <c r="E8" s="305"/>
      <c r="F8" s="303"/>
      <c r="G8" s="303"/>
      <c r="H8" s="306"/>
      <c r="I8" s="305"/>
      <c r="J8" s="303"/>
      <c r="K8" s="304"/>
      <c r="L8" s="303"/>
      <c r="M8" s="303"/>
    </row>
    <row r="9" spans="1:13" ht="45" customHeight="1" x14ac:dyDescent="0.25">
      <c r="A9" s="302" t="s">
        <v>125</v>
      </c>
      <c r="B9" s="302" t="s">
        <v>126</v>
      </c>
      <c r="C9" s="302"/>
      <c r="D9" s="302"/>
      <c r="E9" s="303"/>
      <c r="F9" s="303"/>
      <c r="G9" s="303"/>
      <c r="H9" s="302"/>
      <c r="I9" s="303"/>
      <c r="J9" s="303"/>
      <c r="K9" s="304"/>
      <c r="L9" s="303"/>
      <c r="M9" s="303"/>
    </row>
    <row r="10" spans="1:13" ht="45" customHeight="1" x14ac:dyDescent="0.25">
      <c r="A10" s="302" t="s">
        <v>131</v>
      </c>
      <c r="B10" s="302" t="s">
        <v>616</v>
      </c>
      <c r="C10" s="302"/>
      <c r="D10" s="302"/>
      <c r="E10" s="303"/>
      <c r="F10" s="303"/>
      <c r="G10" s="303"/>
      <c r="H10" s="302"/>
      <c r="I10" s="303"/>
      <c r="J10" s="303"/>
      <c r="K10" s="304"/>
      <c r="L10" s="303"/>
      <c r="M10" s="303"/>
    </row>
    <row r="11" spans="1:13" ht="45" customHeight="1" x14ac:dyDescent="0.25">
      <c r="A11" s="306" t="s">
        <v>832</v>
      </c>
      <c r="B11" s="307" t="s">
        <v>834</v>
      </c>
      <c r="C11" s="307"/>
      <c r="D11" s="302"/>
      <c r="E11" s="303"/>
      <c r="F11" s="303"/>
      <c r="G11" s="303"/>
      <c r="H11" s="302"/>
      <c r="I11" s="303"/>
      <c r="J11" s="303"/>
      <c r="K11" s="304"/>
      <c r="L11" s="303"/>
      <c r="M11" s="303"/>
    </row>
    <row r="12" spans="1:13" ht="45" customHeight="1" x14ac:dyDescent="0.25">
      <c r="A12" s="302" t="s">
        <v>127</v>
      </c>
      <c r="B12" s="302" t="s">
        <v>128</v>
      </c>
      <c r="C12" s="302"/>
      <c r="D12" s="302"/>
      <c r="E12" s="303"/>
      <c r="F12" s="303"/>
      <c r="G12" s="303"/>
      <c r="H12" s="302"/>
      <c r="I12" s="303"/>
      <c r="J12" s="303"/>
      <c r="K12" s="304"/>
      <c r="L12" s="303"/>
      <c r="M12" s="303"/>
    </row>
    <row r="13" spans="1:13" ht="45" x14ac:dyDescent="0.25">
      <c r="A13" s="308" t="s">
        <v>841</v>
      </c>
      <c r="B13" s="309" t="s">
        <v>842</v>
      </c>
      <c r="C13" s="309"/>
      <c r="D13" s="310"/>
      <c r="E13" s="311"/>
      <c r="F13" s="311"/>
      <c r="G13" s="311"/>
      <c r="H13" s="312"/>
      <c r="I13" s="311"/>
      <c r="J13" s="311"/>
      <c r="K13" s="312"/>
      <c r="L13" s="311"/>
      <c r="M13" s="311"/>
    </row>
    <row r="14" spans="1:13" ht="30" x14ac:dyDescent="0.25">
      <c r="A14" s="308" t="s">
        <v>840</v>
      </c>
      <c r="B14" s="309" t="s">
        <v>844</v>
      </c>
      <c r="C14" s="309"/>
      <c r="D14" s="310"/>
      <c r="E14" s="311"/>
      <c r="F14" s="311"/>
      <c r="G14" s="311"/>
      <c r="H14" s="312"/>
      <c r="I14" s="311"/>
      <c r="J14" s="311"/>
      <c r="K14" s="312"/>
      <c r="L14" s="311"/>
      <c r="M14" s="311"/>
    </row>
    <row r="15" spans="1:13" s="198" customFormat="1" ht="35.25" customHeight="1" x14ac:dyDescent="0.25">
      <c r="A15" s="247" t="s">
        <v>815</v>
      </c>
      <c r="E15" s="199"/>
      <c r="F15" s="199"/>
      <c r="G15" s="199"/>
      <c r="H15" s="195"/>
      <c r="I15" s="199"/>
      <c r="J15" s="199"/>
      <c r="K15" s="195"/>
      <c r="L15" s="199"/>
      <c r="M15" s="199"/>
    </row>
    <row r="16" spans="1: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sheetData>
  <mergeCells count="4">
    <mergeCell ref="A1:B1"/>
    <mergeCell ref="D1:G1"/>
    <mergeCell ref="H1:J1"/>
    <mergeCell ref="K1:M1"/>
  </mergeCells>
  <dataValidations count="9">
    <dataValidation type="list" allowBlank="1" showInputMessage="1" showErrorMessage="1" sqref="J3:J4 J5:J14" xr:uid="{00000000-0002-0000-0100-000000000000}">
      <formula1>risco_patr</formula1>
    </dataValidation>
    <dataValidation type="list" allowBlank="1" showInputMessage="1" showErrorMessage="1" sqref="I3:I4 I5:I14" xr:uid="{00000000-0002-0000-0100-000001000000}">
      <formula1>risco_pessoas</formula1>
    </dataValidation>
    <dataValidation type="list" allowBlank="1" showInputMessage="1" showErrorMessage="1" sqref="H3:H4 H5:H14" xr:uid="{00000000-0002-0000-0100-000002000000}">
      <formula1>norm_legisl</formula1>
    </dataValidation>
    <dataValidation type="list" allowBlank="1" showInputMessage="1" showErrorMessage="1" sqref="G3:G4 G5:G14" xr:uid="{00000000-0002-0000-0100-000003000000}">
      <formula1>imp_amb</formula1>
    </dataValidation>
    <dataValidation type="list" allowBlank="1" showInputMessage="1" showErrorMessage="1" sqref="E3:E14" xr:uid="{00000000-0002-0000-0100-000004000000}">
      <formula1>imp_neg</formula1>
    </dataValidation>
    <dataValidation type="list" allowBlank="1" showInputMessage="1" showErrorMessage="1" sqref="D3:D14" xr:uid="{00000000-0002-0000-0100-000005000000}">
      <formula1>abrangência</formula1>
    </dataValidation>
    <dataValidation type="list" allowBlank="1" showInputMessage="1" showErrorMessage="1" sqref="M4 M5:M14" xr:uid="{00000000-0002-0000-0100-000006000000}">
      <formula1>economia</formula1>
    </dataValidation>
    <dataValidation type="list" allowBlank="1" showInputMessage="1" showErrorMessage="1" sqref="F4 F5:F14" xr:uid="{00000000-0002-0000-0100-000007000000}">
      <formula1>ocorr</formula1>
    </dataValidation>
    <dataValidation type="list" allowBlank="1" showInputMessage="1" showErrorMessage="1" sqref="C3:C4 C5:C14" xr:uid="{00000000-0002-0000-0100-000008000000}">
      <formula1>mapa_estrat</formula1>
    </dataValidation>
  </dataValidations>
  <pageMargins left="0.511811024" right="0.511811024" top="0.78740157499999996" bottom="0.78740157499999996" header="0.31496062000000002" footer="0.314960620000000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O43"/>
  <sheetViews>
    <sheetView zoomScale="90" zoomScaleNormal="90" workbookViewId="0">
      <pane xSplit="1" ySplit="2" topLeftCell="B10" activePane="bottomRight" state="frozen"/>
      <selection pane="topRight" activeCell="B1" sqref="B1"/>
      <selection pane="bottomLeft" activeCell="A3" sqref="A3"/>
      <selection pane="bottomRight" activeCell="A18" sqref="A18"/>
    </sheetView>
  </sheetViews>
  <sheetFormatPr defaultColWidth="0" defaultRowHeight="15" zeroHeight="1" x14ac:dyDescent="0.25"/>
  <cols>
    <col min="1" max="1" width="17.7109375" style="195" customWidth="1"/>
    <col min="2" max="2" width="28.85546875" style="198" bestFit="1" customWidth="1"/>
    <col min="3" max="3" width="28.85546875" style="198" customWidth="1"/>
    <col min="4" max="4" width="25.42578125" style="198" customWidth="1"/>
    <col min="5" max="5" width="19" style="199" customWidth="1"/>
    <col min="6" max="6" width="27" style="195" customWidth="1"/>
    <col min="7" max="7" width="23.7109375" style="199" customWidth="1"/>
    <col min="8" max="8" width="24.42578125" style="199" customWidth="1"/>
    <col min="9" max="9" width="24.140625" style="200" customWidth="1"/>
    <col min="10" max="10" width="24.140625" style="195" customWidth="1"/>
    <col min="11" max="11" width="24.140625" style="199" customWidth="1"/>
    <col min="12" max="15" width="0" style="195" hidden="1" customWidth="1"/>
    <col min="16" max="16384" width="24.140625" style="195" hidden="1"/>
  </cols>
  <sheetData>
    <row r="1" spans="1:11" ht="51.75" customHeight="1" x14ac:dyDescent="0.25">
      <c r="A1" s="329" t="s">
        <v>858</v>
      </c>
      <c r="B1" s="329"/>
      <c r="C1" s="297" t="s">
        <v>850</v>
      </c>
      <c r="D1" s="330" t="s">
        <v>774</v>
      </c>
      <c r="E1" s="330"/>
      <c r="F1" s="331" t="s">
        <v>775</v>
      </c>
      <c r="G1" s="331"/>
      <c r="H1" s="331"/>
      <c r="I1" s="331"/>
      <c r="J1" s="332" t="s">
        <v>792</v>
      </c>
      <c r="K1" s="332"/>
    </row>
    <row r="2" spans="1:11" s="196" customFormat="1" ht="51" customHeight="1" thickBot="1" x14ac:dyDescent="0.3">
      <c r="A2" s="201" t="s">
        <v>735</v>
      </c>
      <c r="B2" s="202" t="s">
        <v>772</v>
      </c>
      <c r="C2" s="298" t="s">
        <v>849</v>
      </c>
      <c r="D2" s="216" t="s">
        <v>787</v>
      </c>
      <c r="E2" s="215" t="s">
        <v>851</v>
      </c>
      <c r="F2" s="217" t="s">
        <v>852</v>
      </c>
      <c r="G2" s="217" t="s">
        <v>853</v>
      </c>
      <c r="H2" s="217" t="s">
        <v>854</v>
      </c>
      <c r="I2" s="218" t="s">
        <v>855</v>
      </c>
      <c r="J2" s="219" t="s">
        <v>856</v>
      </c>
      <c r="K2" s="220" t="s">
        <v>857</v>
      </c>
    </row>
    <row r="3" spans="1:11" s="196" customFormat="1" ht="62.25" customHeight="1" thickTop="1" x14ac:dyDescent="0.25">
      <c r="A3" s="203" t="s">
        <v>41</v>
      </c>
      <c r="B3" s="203" t="s">
        <v>839</v>
      </c>
      <c r="C3" s="203"/>
      <c r="D3" s="203"/>
      <c r="E3" s="204"/>
      <c r="F3" s="203"/>
      <c r="G3" s="204"/>
      <c r="H3" s="204"/>
      <c r="I3" s="205"/>
      <c r="J3" s="206"/>
      <c r="K3" s="204"/>
    </row>
    <row r="4" spans="1:11" s="196" customFormat="1" ht="55.5" customHeight="1" x14ac:dyDescent="0.25">
      <c r="A4" s="207" t="s">
        <v>647</v>
      </c>
      <c r="B4" s="207" t="s">
        <v>102</v>
      </c>
      <c r="C4" s="207"/>
      <c r="D4" s="207"/>
      <c r="E4" s="208"/>
      <c r="F4" s="207"/>
      <c r="G4" s="208"/>
      <c r="H4" s="208"/>
      <c r="I4" s="209"/>
      <c r="J4" s="210"/>
      <c r="K4" s="208"/>
    </row>
    <row r="5" spans="1:11" s="196" customFormat="1" ht="51" customHeight="1" x14ac:dyDescent="0.25">
      <c r="A5" s="207" t="s">
        <v>651</v>
      </c>
      <c r="B5" s="207" t="s">
        <v>123</v>
      </c>
      <c r="C5" s="207"/>
      <c r="D5" s="207"/>
      <c r="E5" s="208"/>
      <c r="F5" s="207"/>
      <c r="G5" s="208"/>
      <c r="H5" s="208"/>
      <c r="I5" s="209"/>
      <c r="J5" s="210"/>
      <c r="K5" s="208"/>
    </row>
    <row r="6" spans="1:11" s="196" customFormat="1" x14ac:dyDescent="0.25">
      <c r="A6" s="207" t="s">
        <v>654</v>
      </c>
      <c r="B6" s="207" t="s">
        <v>141</v>
      </c>
      <c r="C6" s="207"/>
      <c r="D6" s="207"/>
      <c r="E6" s="208"/>
      <c r="F6" s="207"/>
      <c r="G6" s="208"/>
      <c r="H6" s="208"/>
      <c r="I6" s="209"/>
      <c r="J6" s="210"/>
      <c r="K6" s="208"/>
    </row>
    <row r="7" spans="1:11" s="196" customFormat="1" ht="30" x14ac:dyDescent="0.25">
      <c r="A7" s="207" t="s">
        <v>146</v>
      </c>
      <c r="B7" s="207" t="s">
        <v>147</v>
      </c>
      <c r="C7" s="207"/>
      <c r="D7" s="207"/>
      <c r="E7" s="208"/>
      <c r="F7" s="207"/>
      <c r="G7" s="208"/>
      <c r="H7" s="208"/>
      <c r="I7" s="209"/>
      <c r="J7" s="210"/>
      <c r="K7" s="208"/>
    </row>
    <row r="8" spans="1:11" s="196" customFormat="1" ht="52.5" customHeight="1" x14ac:dyDescent="0.25">
      <c r="A8" s="207" t="s">
        <v>190</v>
      </c>
      <c r="B8" s="207" t="s">
        <v>191</v>
      </c>
      <c r="C8" s="207"/>
      <c r="D8" s="207"/>
      <c r="E8" s="248"/>
      <c r="F8" s="249"/>
      <c r="G8" s="248"/>
      <c r="H8" s="208"/>
      <c r="I8" s="209"/>
      <c r="J8" s="210"/>
      <c r="K8" s="208"/>
    </row>
    <row r="9" spans="1:11" ht="45" customHeight="1" x14ac:dyDescent="0.25">
      <c r="A9" s="207" t="s">
        <v>196</v>
      </c>
      <c r="B9" s="207" t="s">
        <v>197</v>
      </c>
      <c r="C9" s="207"/>
      <c r="D9" s="207"/>
      <c r="E9" s="208"/>
      <c r="F9" s="207"/>
      <c r="G9" s="208"/>
      <c r="H9" s="208"/>
      <c r="I9" s="209"/>
      <c r="J9" s="210"/>
      <c r="K9" s="208"/>
    </row>
    <row r="10" spans="1:11" ht="45" customHeight="1" x14ac:dyDescent="0.25">
      <c r="A10" s="265" t="s">
        <v>663</v>
      </c>
      <c r="B10" s="265" t="s">
        <v>205</v>
      </c>
      <c r="C10" s="265"/>
      <c r="D10" s="265"/>
      <c r="E10" s="266"/>
      <c r="F10" s="265"/>
      <c r="G10" s="266"/>
      <c r="H10" s="266"/>
      <c r="I10" s="267"/>
      <c r="J10" s="268"/>
      <c r="K10" s="266"/>
    </row>
    <row r="11" spans="1:11" ht="45" customHeight="1" x14ac:dyDescent="0.25">
      <c r="A11" s="265" t="s">
        <v>667</v>
      </c>
      <c r="B11" s="265" t="s">
        <v>274</v>
      </c>
      <c r="C11" s="265"/>
      <c r="D11" s="265"/>
      <c r="E11" s="266"/>
      <c r="F11" s="265"/>
      <c r="G11" s="266"/>
      <c r="H11" s="266"/>
      <c r="I11" s="267"/>
      <c r="J11" s="268"/>
      <c r="K11" s="266"/>
    </row>
    <row r="12" spans="1:11" ht="45" customHeight="1" x14ac:dyDescent="0.25">
      <c r="A12" s="265" t="s">
        <v>150</v>
      </c>
      <c r="B12" s="265" t="s">
        <v>280</v>
      </c>
      <c r="C12" s="265"/>
      <c r="D12" s="265"/>
      <c r="E12" s="266"/>
      <c r="F12" s="265"/>
      <c r="G12" s="266"/>
      <c r="H12" s="266"/>
      <c r="I12" s="267"/>
      <c r="J12" s="268"/>
      <c r="K12" s="266"/>
    </row>
    <row r="13" spans="1:11" ht="45" customHeight="1" x14ac:dyDescent="0.25">
      <c r="A13" s="265" t="s">
        <v>673</v>
      </c>
      <c r="B13" s="265" t="s">
        <v>393</v>
      </c>
      <c r="C13" s="265"/>
      <c r="D13" s="265"/>
      <c r="E13" s="266"/>
      <c r="F13" s="265"/>
      <c r="G13" s="266"/>
      <c r="H13" s="266"/>
      <c r="I13" s="267"/>
      <c r="J13" s="268"/>
      <c r="K13" s="266"/>
    </row>
    <row r="14" spans="1:11" ht="45" customHeight="1" x14ac:dyDescent="0.25">
      <c r="A14" s="265" t="s">
        <v>677</v>
      </c>
      <c r="B14" s="265" t="s">
        <v>539</v>
      </c>
      <c r="C14" s="265"/>
      <c r="D14" s="265"/>
      <c r="E14" s="266"/>
      <c r="F14" s="265"/>
      <c r="G14" s="266"/>
      <c r="H14" s="266"/>
      <c r="I14" s="267"/>
      <c r="J14" s="268"/>
      <c r="K14" s="266"/>
    </row>
    <row r="15" spans="1:11" ht="45" customHeight="1" x14ac:dyDescent="0.25">
      <c r="A15" s="265" t="s">
        <v>681</v>
      </c>
      <c r="B15" s="265" t="s">
        <v>540</v>
      </c>
      <c r="C15" s="265"/>
      <c r="D15" s="265"/>
      <c r="E15" s="266"/>
      <c r="F15" s="265"/>
      <c r="G15" s="266"/>
      <c r="H15" s="266"/>
      <c r="I15" s="267"/>
      <c r="J15" s="268"/>
      <c r="K15" s="266"/>
    </row>
    <row r="16" spans="1:11" ht="45" customHeight="1" x14ac:dyDescent="0.25">
      <c r="A16" s="265" t="s">
        <v>684</v>
      </c>
      <c r="B16" s="265" t="s">
        <v>541</v>
      </c>
      <c r="C16" s="265"/>
      <c r="D16" s="265"/>
      <c r="E16" s="266"/>
      <c r="F16" s="265"/>
      <c r="G16" s="266"/>
      <c r="H16" s="266"/>
      <c r="I16" s="267"/>
      <c r="J16" s="268"/>
      <c r="K16" s="266"/>
    </row>
    <row r="17" spans="1:11" ht="45" customHeight="1" x14ac:dyDescent="0.25">
      <c r="A17" s="265" t="s">
        <v>687</v>
      </c>
      <c r="B17" s="265" t="s">
        <v>544</v>
      </c>
      <c r="C17" s="265"/>
      <c r="D17" s="265"/>
      <c r="E17" s="266"/>
      <c r="F17" s="265"/>
      <c r="G17" s="266"/>
      <c r="H17" s="266"/>
      <c r="I17" s="267"/>
      <c r="J17" s="268"/>
      <c r="K17" s="266"/>
    </row>
    <row r="18" spans="1:11" ht="45" customHeight="1" x14ac:dyDescent="0.25">
      <c r="A18" s="265" t="s">
        <v>690</v>
      </c>
      <c r="B18" s="265" t="s">
        <v>546</v>
      </c>
      <c r="C18" s="265"/>
      <c r="D18" s="265"/>
      <c r="E18" s="266"/>
      <c r="F18" s="265"/>
      <c r="G18" s="266"/>
      <c r="H18" s="266"/>
      <c r="I18" s="267"/>
      <c r="J18" s="268"/>
      <c r="K18" s="266"/>
    </row>
    <row r="19" spans="1:11" ht="45" customHeight="1" x14ac:dyDescent="0.25">
      <c r="A19" s="211" t="s">
        <v>150</v>
      </c>
      <c r="B19" s="211" t="s">
        <v>547</v>
      </c>
      <c r="C19" s="211"/>
      <c r="D19" s="211"/>
      <c r="E19" s="212"/>
      <c r="F19" s="211"/>
      <c r="G19" s="212"/>
      <c r="H19" s="212"/>
      <c r="I19" s="213"/>
      <c r="J19" s="214"/>
      <c r="K19" s="212"/>
    </row>
    <row r="20" spans="1:11" hidden="1" x14ac:dyDescent="0.25"/>
    <row r="21" spans="1:11" hidden="1" x14ac:dyDescent="0.25"/>
    <row r="22" spans="1:11" hidden="1" x14ac:dyDescent="0.25"/>
    <row r="23" spans="1:11" hidden="1" x14ac:dyDescent="0.25"/>
    <row r="24" spans="1:11" hidden="1" x14ac:dyDescent="0.25"/>
    <row r="25" spans="1:11" hidden="1" x14ac:dyDescent="0.25"/>
    <row r="26" spans="1:11" s="198" customFormat="1" hidden="1" x14ac:dyDescent="0.25">
      <c r="A26" s="195"/>
      <c r="E26" s="199"/>
      <c r="F26" s="195"/>
      <c r="G26" s="199"/>
      <c r="H26" s="199"/>
      <c r="I26" s="200"/>
      <c r="J26" s="195"/>
      <c r="K26" s="199"/>
    </row>
    <row r="27" spans="1:11" s="198" customFormat="1" hidden="1" x14ac:dyDescent="0.25">
      <c r="A27" s="195"/>
      <c r="E27" s="199"/>
      <c r="F27" s="195"/>
      <c r="G27" s="199"/>
      <c r="H27" s="199"/>
      <c r="I27" s="200"/>
      <c r="J27" s="195"/>
      <c r="K27" s="199"/>
    </row>
    <row r="28" spans="1:11" s="198" customFormat="1" hidden="1" x14ac:dyDescent="0.25">
      <c r="A28" s="195"/>
      <c r="E28" s="199"/>
      <c r="F28" s="195"/>
      <c r="G28" s="199"/>
      <c r="H28" s="199"/>
      <c r="I28" s="200"/>
      <c r="J28" s="195"/>
      <c r="K28" s="199"/>
    </row>
    <row r="29" spans="1:11" s="198" customFormat="1" hidden="1" x14ac:dyDescent="0.25">
      <c r="A29" s="195"/>
      <c r="E29" s="199"/>
      <c r="F29" s="195"/>
      <c r="G29" s="199"/>
      <c r="H29" s="199"/>
      <c r="I29" s="200"/>
      <c r="J29" s="195"/>
      <c r="K29" s="199"/>
    </row>
    <row r="30" spans="1:11" s="198" customFormat="1" hidden="1" x14ac:dyDescent="0.25">
      <c r="A30" s="195"/>
      <c r="E30" s="199"/>
      <c r="F30" s="195"/>
      <c r="G30" s="199"/>
      <c r="H30" s="199"/>
      <c r="I30" s="200"/>
      <c r="J30" s="195"/>
      <c r="K30" s="199"/>
    </row>
    <row r="31" spans="1:11" s="198" customFormat="1" hidden="1" x14ac:dyDescent="0.25">
      <c r="A31" s="195"/>
      <c r="E31" s="199"/>
      <c r="F31" s="195"/>
      <c r="G31" s="199"/>
      <c r="H31" s="199"/>
      <c r="I31" s="200"/>
      <c r="J31" s="195"/>
      <c r="K31" s="199"/>
    </row>
    <row r="32" spans="1:11" s="198" customFormat="1" hidden="1" x14ac:dyDescent="0.25">
      <c r="A32" s="195"/>
      <c r="E32" s="199"/>
      <c r="F32" s="195"/>
      <c r="G32" s="199"/>
      <c r="H32" s="199"/>
      <c r="I32" s="200"/>
      <c r="J32" s="195"/>
      <c r="K32" s="199"/>
    </row>
    <row r="33" spans="1:11" s="198" customFormat="1" hidden="1" x14ac:dyDescent="0.25">
      <c r="A33" s="195"/>
      <c r="E33" s="199"/>
      <c r="F33" s="195"/>
      <c r="G33" s="199"/>
      <c r="H33" s="199"/>
      <c r="I33" s="200"/>
      <c r="J33" s="195"/>
      <c r="K33" s="199"/>
    </row>
    <row r="34" spans="1:11" s="198" customFormat="1" hidden="1" x14ac:dyDescent="0.25">
      <c r="A34" s="195"/>
      <c r="E34" s="199"/>
      <c r="F34" s="195"/>
      <c r="G34" s="199"/>
      <c r="H34" s="199"/>
      <c r="I34" s="200"/>
      <c r="J34" s="195"/>
      <c r="K34" s="199"/>
    </row>
    <row r="35" spans="1:11" s="198" customFormat="1" hidden="1" x14ac:dyDescent="0.25">
      <c r="A35" s="195"/>
      <c r="E35" s="199"/>
      <c r="F35" s="195"/>
      <c r="G35" s="199"/>
      <c r="H35" s="199"/>
      <c r="I35" s="200"/>
      <c r="J35" s="195"/>
      <c r="K35" s="199"/>
    </row>
    <row r="36" spans="1:11" s="198" customFormat="1" hidden="1" x14ac:dyDescent="0.25">
      <c r="A36" s="195"/>
      <c r="E36" s="199"/>
      <c r="F36" s="195"/>
      <c r="G36" s="199"/>
      <c r="H36" s="199"/>
      <c r="I36" s="200"/>
      <c r="J36" s="195"/>
      <c r="K36" s="199"/>
    </row>
    <row r="37" spans="1:11" s="198" customFormat="1" hidden="1" x14ac:dyDescent="0.25">
      <c r="A37" s="195"/>
      <c r="E37" s="199"/>
      <c r="F37" s="195"/>
      <c r="G37" s="199"/>
      <c r="H37" s="199"/>
      <c r="I37" s="200"/>
      <c r="J37" s="195"/>
      <c r="K37" s="199"/>
    </row>
    <row r="38" spans="1:11" s="198" customFormat="1" hidden="1" x14ac:dyDescent="0.25">
      <c r="A38" s="195"/>
      <c r="E38" s="199"/>
      <c r="F38" s="195"/>
      <c r="G38" s="199"/>
      <c r="H38" s="199"/>
      <c r="I38" s="200"/>
      <c r="J38" s="195"/>
      <c r="K38" s="199"/>
    </row>
    <row r="39" spans="1:11" s="198" customFormat="1" hidden="1" x14ac:dyDescent="0.25">
      <c r="A39" s="195"/>
      <c r="E39" s="199"/>
      <c r="F39" s="195"/>
      <c r="G39" s="199"/>
      <c r="H39" s="199"/>
      <c r="I39" s="200"/>
      <c r="J39" s="195"/>
      <c r="K39" s="199"/>
    </row>
    <row r="40" spans="1:11" s="198" customFormat="1" hidden="1" x14ac:dyDescent="0.25">
      <c r="A40" s="195"/>
      <c r="E40" s="199"/>
      <c r="F40" s="195"/>
      <c r="G40" s="199"/>
      <c r="H40" s="199"/>
      <c r="I40" s="200"/>
      <c r="J40" s="195"/>
      <c r="K40" s="199"/>
    </row>
    <row r="41" spans="1:11" s="198" customFormat="1" ht="35.25" customHeight="1" x14ac:dyDescent="0.25">
      <c r="A41" s="247" t="s">
        <v>815</v>
      </c>
      <c r="E41" s="199"/>
      <c r="F41" s="195"/>
      <c r="G41" s="199"/>
      <c r="H41" s="199"/>
      <c r="I41" s="200"/>
      <c r="J41" s="195"/>
      <c r="K41" s="199"/>
    </row>
    <row r="42" spans="1:11" x14ac:dyDescent="0.25"/>
    <row r="43" spans="1:11" x14ac:dyDescent="0.25"/>
  </sheetData>
  <mergeCells count="4">
    <mergeCell ref="A1:B1"/>
    <mergeCell ref="D1:E1"/>
    <mergeCell ref="F1:I1"/>
    <mergeCell ref="J1:K1"/>
  </mergeCells>
  <dataValidations count="6">
    <dataValidation type="list" allowBlank="1" showInputMessage="1" showErrorMessage="1" sqref="D3 D4:D8 D9:D19" xr:uid="{00000000-0002-0000-0200-000000000000}">
      <formula1>abrangência</formula1>
    </dataValidation>
    <dataValidation type="list" allowBlank="1" showInputMessage="1" showErrorMessage="1" sqref="E3:E19" xr:uid="{00000000-0002-0000-0200-000001000000}">
      <formula1>imp_neg</formula1>
    </dataValidation>
    <dataValidation type="list" allowBlank="1" showInputMessage="1" showErrorMessage="1" sqref="F3:F19" xr:uid="{00000000-0002-0000-0200-000002000000}">
      <formula1>norm_legisl</formula1>
    </dataValidation>
    <dataValidation type="list" allowBlank="1" showInputMessage="1" showErrorMessage="1" sqref="G3:G19" xr:uid="{00000000-0002-0000-0200-000003000000}">
      <formula1>risco_pessoas</formula1>
    </dataValidation>
    <dataValidation type="list" allowBlank="1" showInputMessage="1" showErrorMessage="1" sqref="H3:H19" xr:uid="{00000000-0002-0000-0200-000004000000}">
      <formula1>risco_patr</formula1>
    </dataValidation>
    <dataValidation type="list" allowBlank="1" showInputMessage="1" showErrorMessage="1" sqref="C3:C19" xr:uid="{00000000-0002-0000-0200-000005000000}">
      <formula1>mapa_estrat</formula1>
    </dataValidation>
  </dataValidations>
  <pageMargins left="0.511811024" right="0.511811024" top="0.78740157499999996" bottom="0.78740157499999996" header="0.31496062000000002" footer="0.314960620000000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XFC35"/>
  <sheetViews>
    <sheetView tabSelected="1" zoomScale="90" zoomScaleNormal="90" workbookViewId="0">
      <pane ySplit="2" topLeftCell="A3" activePane="bottomLeft" state="frozen"/>
      <selection activeCell="O20" sqref="O20"/>
      <selection pane="bottomLeft" sqref="A1:M13"/>
    </sheetView>
  </sheetViews>
  <sheetFormatPr defaultColWidth="0" defaultRowHeight="15" zeroHeight="1" x14ac:dyDescent="0.25"/>
  <cols>
    <col min="1" max="1" width="18.7109375" style="195" customWidth="1"/>
    <col min="2" max="2" width="28.85546875" style="198" bestFit="1" customWidth="1"/>
    <col min="3" max="3" width="25.42578125" style="198" customWidth="1"/>
    <col min="4" max="4" width="18" style="199" customWidth="1"/>
    <col min="5" max="5" width="21.28515625" style="199" customWidth="1"/>
    <col min="6" max="6" width="14.85546875" style="199" bestFit="1" customWidth="1"/>
    <col min="7" max="7" width="27" style="195" customWidth="1"/>
    <col min="8" max="8" width="23.7109375" style="199" customWidth="1"/>
    <col min="9" max="9" width="20.140625" style="199" customWidth="1"/>
    <col min="10" max="10" width="16.42578125" style="200" customWidth="1"/>
    <col min="11" max="11" width="21" style="195" bestFit="1" customWidth="1"/>
    <col min="12" max="12" width="23" style="199" customWidth="1"/>
    <col min="13" max="13" width="20.5703125" style="222" customWidth="1"/>
    <col min="14" max="16381" width="24.140625" style="195" hidden="1"/>
    <col min="16382" max="16382" width="2.85546875" style="195" hidden="1" customWidth="1"/>
    <col min="16383" max="16383" width="1.42578125" style="195" hidden="1" customWidth="1"/>
    <col min="16384" max="16384" width="1.42578125" style="195" hidden="1"/>
  </cols>
  <sheetData>
    <row r="1" spans="1:16383" ht="51.75" customHeight="1" x14ac:dyDescent="0.25">
      <c r="A1" s="329" t="s">
        <v>773</v>
      </c>
      <c r="B1" s="329"/>
      <c r="C1" s="330" t="s">
        <v>774</v>
      </c>
      <c r="D1" s="330"/>
      <c r="E1" s="330"/>
      <c r="F1" s="330"/>
      <c r="G1" s="331" t="s">
        <v>775</v>
      </c>
      <c r="H1" s="331"/>
      <c r="I1" s="331"/>
      <c r="J1" s="331"/>
      <c r="K1" s="332" t="s">
        <v>776</v>
      </c>
      <c r="L1" s="332"/>
      <c r="M1" s="221" t="s">
        <v>777</v>
      </c>
    </row>
    <row r="2" spans="1:16383" s="196" customFormat="1" ht="51" customHeight="1" thickBot="1" x14ac:dyDescent="0.3">
      <c r="A2" s="196" t="s">
        <v>735</v>
      </c>
      <c r="B2" s="271" t="s">
        <v>772</v>
      </c>
      <c r="C2" s="272" t="s">
        <v>780</v>
      </c>
      <c r="D2" s="273" t="s">
        <v>814</v>
      </c>
      <c r="E2" s="272" t="s">
        <v>778</v>
      </c>
      <c r="F2" s="273" t="s">
        <v>779</v>
      </c>
      <c r="G2" s="274" t="s">
        <v>781</v>
      </c>
      <c r="H2" s="274" t="s">
        <v>782</v>
      </c>
      <c r="I2" s="274" t="s">
        <v>783</v>
      </c>
      <c r="J2" s="275" t="s">
        <v>784</v>
      </c>
      <c r="K2" s="276" t="s">
        <v>705</v>
      </c>
      <c r="L2" s="277" t="s">
        <v>706</v>
      </c>
      <c r="M2" s="278" t="s">
        <v>737</v>
      </c>
    </row>
    <row r="3" spans="1:16383" s="319" customFormat="1" ht="51" customHeight="1" thickTop="1" x14ac:dyDescent="0.25">
      <c r="A3" s="314" t="s">
        <v>847</v>
      </c>
      <c r="B3" s="314" t="s">
        <v>848</v>
      </c>
      <c r="C3" s="314" t="s">
        <v>714</v>
      </c>
      <c r="D3" s="315" t="s">
        <v>717</v>
      </c>
      <c r="E3" s="315" t="s">
        <v>726</v>
      </c>
      <c r="F3" s="315" t="s">
        <v>727</v>
      </c>
      <c r="G3" s="314" t="s">
        <v>732</v>
      </c>
      <c r="H3" s="315" t="s">
        <v>720</v>
      </c>
      <c r="I3" s="315" t="s">
        <v>721</v>
      </c>
      <c r="J3" s="316">
        <f ca="1">_xlfn.DAYS(TODAY(),[2]Plan2!$P$212)</f>
        <v>17196</v>
      </c>
      <c r="K3" s="317">
        <v>121251.41</v>
      </c>
      <c r="L3" s="315">
        <v>0</v>
      </c>
      <c r="M3" s="316">
        <f>2019-2018</f>
        <v>1</v>
      </c>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c r="IW3" s="318"/>
      <c r="IX3" s="318"/>
      <c r="IY3" s="318"/>
      <c r="IZ3" s="318"/>
      <c r="JA3" s="318"/>
      <c r="JB3" s="318"/>
      <c r="JC3" s="318"/>
      <c r="JD3" s="318"/>
      <c r="JE3" s="318"/>
      <c r="JF3" s="318"/>
      <c r="JG3" s="318"/>
      <c r="JH3" s="318"/>
      <c r="JI3" s="318"/>
      <c r="JJ3" s="318"/>
      <c r="JK3" s="318"/>
      <c r="JL3" s="318"/>
      <c r="JM3" s="318"/>
      <c r="JN3" s="318"/>
      <c r="JO3" s="318"/>
      <c r="JP3" s="318"/>
      <c r="JQ3" s="318"/>
      <c r="JR3" s="318"/>
      <c r="JS3" s="318"/>
      <c r="JT3" s="318"/>
      <c r="JU3" s="318"/>
      <c r="JV3" s="318"/>
      <c r="JW3" s="318"/>
      <c r="JX3" s="318"/>
      <c r="JY3" s="318"/>
      <c r="JZ3" s="318"/>
      <c r="KA3" s="318"/>
      <c r="KB3" s="318"/>
      <c r="KC3" s="318"/>
      <c r="KD3" s="318"/>
      <c r="KE3" s="318"/>
      <c r="KF3" s="318"/>
      <c r="KG3" s="318"/>
      <c r="KH3" s="318"/>
      <c r="KI3" s="318"/>
      <c r="KJ3" s="318"/>
      <c r="KK3" s="318"/>
      <c r="KL3" s="318"/>
      <c r="KM3" s="318"/>
      <c r="KN3" s="318"/>
      <c r="KO3" s="318"/>
      <c r="KP3" s="318"/>
      <c r="KQ3" s="318"/>
      <c r="KR3" s="318"/>
      <c r="KS3" s="318"/>
      <c r="KT3" s="318"/>
      <c r="KU3" s="318"/>
      <c r="KV3" s="318"/>
      <c r="KW3" s="318"/>
      <c r="KX3" s="318"/>
      <c r="KY3" s="318"/>
      <c r="KZ3" s="318"/>
      <c r="LA3" s="318"/>
      <c r="LB3" s="318"/>
      <c r="LC3" s="318"/>
      <c r="LD3" s="318"/>
      <c r="LE3" s="318"/>
      <c r="LF3" s="318"/>
      <c r="LG3" s="318"/>
      <c r="LH3" s="318"/>
      <c r="LI3" s="318"/>
      <c r="LJ3" s="318"/>
      <c r="LK3" s="318"/>
      <c r="LL3" s="318"/>
      <c r="LM3" s="318"/>
      <c r="LN3" s="318"/>
      <c r="LO3" s="318"/>
      <c r="LP3" s="318"/>
      <c r="LQ3" s="318"/>
      <c r="LR3" s="318"/>
      <c r="LS3" s="318"/>
      <c r="LT3" s="318"/>
      <c r="LU3" s="318"/>
      <c r="LV3" s="318"/>
      <c r="LW3" s="318"/>
      <c r="LX3" s="318"/>
      <c r="LY3" s="318"/>
      <c r="LZ3" s="318"/>
      <c r="MA3" s="318"/>
      <c r="MB3" s="318"/>
      <c r="MC3" s="318"/>
      <c r="MD3" s="318"/>
      <c r="ME3" s="318"/>
      <c r="MF3" s="318"/>
      <c r="MG3" s="318"/>
      <c r="MH3" s="318"/>
      <c r="MI3" s="318"/>
      <c r="MJ3" s="318"/>
      <c r="MK3" s="318"/>
      <c r="ML3" s="318"/>
      <c r="MM3" s="318"/>
      <c r="MN3" s="318"/>
      <c r="MO3" s="318"/>
      <c r="MP3" s="318"/>
      <c r="MQ3" s="318"/>
      <c r="MR3" s="318"/>
      <c r="MS3" s="318"/>
      <c r="MT3" s="318"/>
      <c r="MU3" s="318"/>
      <c r="MV3" s="318"/>
      <c r="MW3" s="318"/>
      <c r="MX3" s="318"/>
      <c r="MY3" s="318"/>
      <c r="MZ3" s="318"/>
      <c r="NA3" s="318"/>
      <c r="NB3" s="318"/>
      <c r="NC3" s="318"/>
      <c r="ND3" s="318"/>
      <c r="NE3" s="318"/>
      <c r="NF3" s="318"/>
      <c r="NG3" s="318"/>
      <c r="NH3" s="318"/>
      <c r="NI3" s="318"/>
      <c r="NJ3" s="318"/>
      <c r="NK3" s="318"/>
      <c r="NL3" s="318"/>
      <c r="NM3" s="318"/>
      <c r="NN3" s="318"/>
      <c r="NO3" s="318"/>
      <c r="NP3" s="318"/>
      <c r="NQ3" s="318"/>
      <c r="NR3" s="318"/>
      <c r="NS3" s="318"/>
      <c r="NT3" s="318"/>
      <c r="NU3" s="318"/>
      <c r="NV3" s="318"/>
      <c r="NW3" s="318"/>
      <c r="NX3" s="318"/>
      <c r="NY3" s="318"/>
      <c r="NZ3" s="318"/>
      <c r="OA3" s="318"/>
      <c r="OB3" s="318"/>
      <c r="OC3" s="318"/>
      <c r="OD3" s="318"/>
      <c r="OE3" s="318"/>
      <c r="OF3" s="318"/>
      <c r="OG3" s="318"/>
      <c r="OH3" s="318"/>
      <c r="OI3" s="318"/>
      <c r="OJ3" s="318"/>
      <c r="OK3" s="318"/>
      <c r="OL3" s="318"/>
      <c r="OM3" s="318"/>
      <c r="ON3" s="318"/>
      <c r="OO3" s="318"/>
      <c r="OP3" s="318"/>
      <c r="OQ3" s="318"/>
      <c r="OR3" s="318"/>
      <c r="OS3" s="318"/>
      <c r="OT3" s="318"/>
      <c r="OU3" s="318"/>
      <c r="OV3" s="318"/>
      <c r="OW3" s="318"/>
      <c r="OX3" s="318"/>
      <c r="OY3" s="318"/>
      <c r="OZ3" s="318"/>
      <c r="PA3" s="318"/>
      <c r="PB3" s="318"/>
      <c r="PC3" s="318"/>
      <c r="PD3" s="318"/>
      <c r="PE3" s="318"/>
      <c r="PF3" s="318"/>
      <c r="PG3" s="318"/>
      <c r="PH3" s="318"/>
      <c r="PI3" s="318"/>
      <c r="PJ3" s="318"/>
      <c r="PK3" s="318"/>
      <c r="PL3" s="318"/>
      <c r="PM3" s="318"/>
      <c r="PN3" s="318"/>
      <c r="PO3" s="318"/>
      <c r="PP3" s="318"/>
      <c r="PQ3" s="318"/>
      <c r="PR3" s="318"/>
      <c r="PS3" s="318"/>
      <c r="PT3" s="318"/>
      <c r="PU3" s="318"/>
      <c r="PV3" s="318"/>
      <c r="PW3" s="318"/>
      <c r="PX3" s="318"/>
      <c r="PY3" s="318"/>
      <c r="PZ3" s="318"/>
      <c r="QA3" s="318"/>
      <c r="QB3" s="318"/>
      <c r="QC3" s="318"/>
      <c r="QD3" s="318"/>
      <c r="QE3" s="318"/>
      <c r="QF3" s="318"/>
      <c r="QG3" s="318"/>
      <c r="QH3" s="318"/>
      <c r="QI3" s="318"/>
      <c r="QJ3" s="318"/>
      <c r="QK3" s="318"/>
      <c r="QL3" s="318"/>
      <c r="QM3" s="318"/>
      <c r="QN3" s="318"/>
      <c r="QO3" s="318"/>
      <c r="QP3" s="318"/>
      <c r="QQ3" s="318"/>
      <c r="QR3" s="318"/>
      <c r="QS3" s="318"/>
      <c r="QT3" s="318"/>
      <c r="QU3" s="318"/>
      <c r="QV3" s="318"/>
      <c r="QW3" s="318"/>
      <c r="QX3" s="318"/>
      <c r="QY3" s="318"/>
      <c r="QZ3" s="318"/>
      <c r="RA3" s="318"/>
      <c r="RB3" s="318"/>
      <c r="RC3" s="318"/>
      <c r="RD3" s="318"/>
      <c r="RE3" s="318"/>
      <c r="RF3" s="318"/>
      <c r="RG3" s="318"/>
      <c r="RH3" s="318"/>
      <c r="RI3" s="318"/>
      <c r="RJ3" s="318"/>
      <c r="RK3" s="318"/>
      <c r="RL3" s="318"/>
      <c r="RM3" s="318"/>
      <c r="RN3" s="318"/>
      <c r="RO3" s="318"/>
      <c r="RP3" s="318"/>
      <c r="RQ3" s="318"/>
      <c r="RR3" s="318"/>
      <c r="RS3" s="318"/>
      <c r="RT3" s="318"/>
      <c r="RU3" s="318"/>
      <c r="RV3" s="318"/>
      <c r="RW3" s="318"/>
      <c r="RX3" s="318"/>
      <c r="RY3" s="318"/>
      <c r="RZ3" s="318"/>
      <c r="SA3" s="318"/>
      <c r="SB3" s="318"/>
      <c r="SC3" s="318"/>
      <c r="SD3" s="318"/>
      <c r="SE3" s="318"/>
      <c r="SF3" s="318"/>
      <c r="SG3" s="318"/>
      <c r="SH3" s="318"/>
      <c r="SI3" s="318"/>
      <c r="SJ3" s="318"/>
      <c r="SK3" s="318"/>
      <c r="SL3" s="318"/>
      <c r="SM3" s="318"/>
      <c r="SN3" s="318"/>
      <c r="SO3" s="318"/>
      <c r="SP3" s="318"/>
      <c r="SQ3" s="318"/>
      <c r="SR3" s="318"/>
      <c r="SS3" s="318"/>
      <c r="ST3" s="318"/>
      <c r="SU3" s="318"/>
      <c r="SV3" s="318"/>
      <c r="SW3" s="318"/>
      <c r="SX3" s="318"/>
      <c r="SY3" s="318"/>
      <c r="SZ3" s="318"/>
      <c r="TA3" s="318"/>
      <c r="TB3" s="318"/>
      <c r="TC3" s="318"/>
      <c r="TD3" s="318"/>
      <c r="TE3" s="318"/>
      <c r="TF3" s="318"/>
      <c r="TG3" s="318"/>
      <c r="TH3" s="318"/>
      <c r="TI3" s="318"/>
      <c r="TJ3" s="318"/>
      <c r="TK3" s="318"/>
      <c r="TL3" s="318"/>
      <c r="TM3" s="318"/>
      <c r="TN3" s="318"/>
      <c r="TO3" s="318"/>
      <c r="TP3" s="318"/>
      <c r="TQ3" s="318"/>
      <c r="TR3" s="318"/>
      <c r="TS3" s="318"/>
      <c r="TT3" s="318"/>
      <c r="TU3" s="318"/>
      <c r="TV3" s="318"/>
      <c r="TW3" s="318"/>
      <c r="TX3" s="318"/>
      <c r="TY3" s="318"/>
      <c r="TZ3" s="318"/>
      <c r="UA3" s="318"/>
      <c r="UB3" s="318"/>
      <c r="UC3" s="318"/>
      <c r="UD3" s="318"/>
      <c r="UE3" s="318"/>
      <c r="UF3" s="318"/>
      <c r="UG3" s="318"/>
      <c r="UH3" s="318"/>
      <c r="UI3" s="318"/>
      <c r="UJ3" s="318"/>
      <c r="UK3" s="318"/>
      <c r="UL3" s="318"/>
      <c r="UM3" s="318"/>
      <c r="UN3" s="318"/>
      <c r="UO3" s="318"/>
      <c r="UP3" s="318"/>
      <c r="UQ3" s="318"/>
      <c r="UR3" s="318"/>
      <c r="US3" s="318"/>
      <c r="UT3" s="318"/>
      <c r="UU3" s="318"/>
      <c r="UV3" s="318"/>
      <c r="UW3" s="318"/>
      <c r="UX3" s="318"/>
      <c r="UY3" s="318"/>
      <c r="UZ3" s="318"/>
      <c r="VA3" s="318"/>
      <c r="VB3" s="318"/>
      <c r="VC3" s="318"/>
      <c r="VD3" s="318"/>
      <c r="VE3" s="318"/>
      <c r="VF3" s="318"/>
      <c r="VG3" s="318"/>
      <c r="VH3" s="318"/>
      <c r="VI3" s="318"/>
      <c r="VJ3" s="318"/>
      <c r="VK3" s="318"/>
      <c r="VL3" s="318"/>
      <c r="VM3" s="318"/>
      <c r="VN3" s="318"/>
      <c r="VO3" s="318"/>
      <c r="VP3" s="318"/>
      <c r="VQ3" s="318"/>
      <c r="VR3" s="318"/>
      <c r="VS3" s="318"/>
      <c r="VT3" s="318"/>
      <c r="VU3" s="318"/>
      <c r="VV3" s="318"/>
      <c r="VW3" s="318"/>
      <c r="VX3" s="318"/>
      <c r="VY3" s="318"/>
      <c r="VZ3" s="318"/>
      <c r="WA3" s="318"/>
      <c r="WB3" s="318"/>
      <c r="WC3" s="318"/>
      <c r="WD3" s="318"/>
      <c r="WE3" s="318"/>
      <c r="WF3" s="318"/>
      <c r="WG3" s="318"/>
      <c r="WH3" s="318"/>
      <c r="WI3" s="318"/>
      <c r="WJ3" s="318"/>
      <c r="WK3" s="318"/>
      <c r="WL3" s="318"/>
      <c r="WM3" s="318"/>
      <c r="WN3" s="318"/>
      <c r="WO3" s="318"/>
      <c r="WP3" s="318"/>
      <c r="WQ3" s="318"/>
      <c r="WR3" s="318"/>
      <c r="WS3" s="318"/>
      <c r="WT3" s="318"/>
      <c r="WU3" s="318"/>
      <c r="WV3" s="318"/>
      <c r="WW3" s="318"/>
      <c r="WX3" s="318"/>
      <c r="WY3" s="318"/>
      <c r="WZ3" s="318"/>
      <c r="XA3" s="318"/>
      <c r="XB3" s="318"/>
      <c r="XC3" s="318"/>
      <c r="XD3" s="318"/>
      <c r="XE3" s="318"/>
      <c r="XF3" s="318"/>
      <c r="XG3" s="318"/>
      <c r="XH3" s="318"/>
      <c r="XI3" s="318"/>
      <c r="XJ3" s="318"/>
      <c r="XK3" s="318"/>
      <c r="XL3" s="318"/>
      <c r="XM3" s="318"/>
      <c r="XN3" s="318"/>
      <c r="XO3" s="318"/>
      <c r="XP3" s="318"/>
      <c r="XQ3" s="318"/>
      <c r="XR3" s="318"/>
      <c r="XS3" s="318"/>
      <c r="XT3" s="318"/>
      <c r="XU3" s="318"/>
      <c r="XV3" s="318"/>
      <c r="XW3" s="318"/>
      <c r="XX3" s="318"/>
      <c r="XY3" s="318"/>
      <c r="XZ3" s="318"/>
      <c r="YA3" s="318"/>
      <c r="YB3" s="318"/>
      <c r="YC3" s="318"/>
      <c r="YD3" s="318"/>
      <c r="YE3" s="318"/>
      <c r="YF3" s="318"/>
      <c r="YG3" s="318"/>
      <c r="YH3" s="318"/>
      <c r="YI3" s="318"/>
      <c r="YJ3" s="318"/>
      <c r="YK3" s="318"/>
      <c r="YL3" s="318"/>
      <c r="YM3" s="318"/>
      <c r="YN3" s="318"/>
      <c r="YO3" s="318"/>
      <c r="YP3" s="318"/>
      <c r="YQ3" s="318"/>
      <c r="YR3" s="318"/>
      <c r="YS3" s="318"/>
      <c r="YT3" s="318"/>
      <c r="YU3" s="318"/>
      <c r="YV3" s="318"/>
      <c r="YW3" s="318"/>
      <c r="YX3" s="318"/>
      <c r="YY3" s="318"/>
      <c r="YZ3" s="318"/>
      <c r="ZA3" s="318"/>
      <c r="ZB3" s="318"/>
      <c r="ZC3" s="318"/>
      <c r="ZD3" s="318"/>
      <c r="ZE3" s="318"/>
      <c r="ZF3" s="318"/>
      <c r="ZG3" s="318"/>
      <c r="ZH3" s="318"/>
      <c r="ZI3" s="318"/>
      <c r="ZJ3" s="318"/>
      <c r="ZK3" s="318"/>
      <c r="ZL3" s="318"/>
      <c r="ZM3" s="318"/>
      <c r="ZN3" s="318"/>
      <c r="ZO3" s="318"/>
      <c r="ZP3" s="318"/>
      <c r="ZQ3" s="318"/>
      <c r="ZR3" s="318"/>
      <c r="ZS3" s="318"/>
      <c r="ZT3" s="318"/>
      <c r="ZU3" s="318"/>
      <c r="ZV3" s="318"/>
      <c r="ZW3" s="318"/>
      <c r="ZX3" s="318"/>
      <c r="ZY3" s="318"/>
      <c r="ZZ3" s="318"/>
      <c r="AAA3" s="318"/>
      <c r="AAB3" s="318"/>
      <c r="AAC3" s="318"/>
      <c r="AAD3" s="318"/>
      <c r="AAE3" s="318"/>
      <c r="AAF3" s="318"/>
      <c r="AAG3" s="318"/>
      <c r="AAH3" s="318"/>
      <c r="AAI3" s="318"/>
      <c r="AAJ3" s="318"/>
      <c r="AAK3" s="318"/>
      <c r="AAL3" s="318"/>
      <c r="AAM3" s="318"/>
      <c r="AAN3" s="318"/>
      <c r="AAO3" s="318"/>
      <c r="AAP3" s="318"/>
      <c r="AAQ3" s="318"/>
      <c r="AAR3" s="318"/>
      <c r="AAS3" s="318"/>
      <c r="AAT3" s="318"/>
      <c r="AAU3" s="318"/>
      <c r="AAV3" s="318"/>
      <c r="AAW3" s="318"/>
      <c r="AAX3" s="318"/>
      <c r="AAY3" s="318"/>
      <c r="AAZ3" s="318"/>
      <c r="ABA3" s="318"/>
      <c r="ABB3" s="318"/>
      <c r="ABC3" s="318"/>
      <c r="ABD3" s="318"/>
      <c r="ABE3" s="318"/>
      <c r="ABF3" s="318"/>
      <c r="ABG3" s="318"/>
      <c r="ABH3" s="318"/>
      <c r="ABI3" s="318"/>
      <c r="ABJ3" s="318"/>
      <c r="ABK3" s="318"/>
      <c r="ABL3" s="318"/>
      <c r="ABM3" s="318"/>
      <c r="ABN3" s="318"/>
      <c r="ABO3" s="318"/>
      <c r="ABP3" s="318"/>
      <c r="ABQ3" s="318"/>
      <c r="ABR3" s="318"/>
      <c r="ABS3" s="318"/>
      <c r="ABT3" s="318"/>
      <c r="ABU3" s="318"/>
      <c r="ABV3" s="318"/>
      <c r="ABW3" s="318"/>
      <c r="ABX3" s="318"/>
      <c r="ABY3" s="318"/>
      <c r="ABZ3" s="318"/>
      <c r="ACA3" s="318"/>
      <c r="ACB3" s="318"/>
      <c r="ACC3" s="318"/>
      <c r="ACD3" s="318"/>
      <c r="ACE3" s="318"/>
      <c r="ACF3" s="318"/>
      <c r="ACG3" s="318"/>
      <c r="ACH3" s="318"/>
      <c r="ACI3" s="318"/>
      <c r="ACJ3" s="318"/>
      <c r="ACK3" s="318"/>
      <c r="ACL3" s="318"/>
      <c r="ACM3" s="318"/>
      <c r="ACN3" s="318"/>
      <c r="ACO3" s="318"/>
      <c r="ACP3" s="318"/>
      <c r="ACQ3" s="318"/>
      <c r="ACR3" s="318"/>
      <c r="ACS3" s="318"/>
      <c r="ACT3" s="318"/>
      <c r="ACU3" s="318"/>
      <c r="ACV3" s="318"/>
      <c r="ACW3" s="318"/>
      <c r="ACX3" s="318"/>
      <c r="ACY3" s="318"/>
      <c r="ACZ3" s="318"/>
      <c r="ADA3" s="318"/>
      <c r="ADB3" s="318"/>
      <c r="ADC3" s="318"/>
      <c r="ADD3" s="318"/>
      <c r="ADE3" s="318"/>
      <c r="ADF3" s="318"/>
      <c r="ADG3" s="318"/>
      <c r="ADH3" s="318"/>
      <c r="ADI3" s="318"/>
      <c r="ADJ3" s="318"/>
      <c r="ADK3" s="318"/>
      <c r="ADL3" s="318"/>
      <c r="ADM3" s="318"/>
      <c r="ADN3" s="318"/>
      <c r="ADO3" s="318"/>
      <c r="ADP3" s="318"/>
      <c r="ADQ3" s="318"/>
      <c r="ADR3" s="318"/>
      <c r="ADS3" s="318"/>
      <c r="ADT3" s="318"/>
      <c r="ADU3" s="318"/>
      <c r="ADV3" s="318"/>
      <c r="ADW3" s="318"/>
      <c r="ADX3" s="318"/>
      <c r="ADY3" s="318"/>
      <c r="ADZ3" s="318"/>
      <c r="AEA3" s="318"/>
      <c r="AEB3" s="318"/>
      <c r="AEC3" s="318"/>
      <c r="AED3" s="318"/>
      <c r="AEE3" s="318"/>
      <c r="AEF3" s="318"/>
      <c r="AEG3" s="318"/>
      <c r="AEH3" s="318"/>
      <c r="AEI3" s="318"/>
      <c r="AEJ3" s="318"/>
      <c r="AEK3" s="318"/>
      <c r="AEL3" s="318"/>
      <c r="AEM3" s="318"/>
      <c r="AEN3" s="318"/>
      <c r="AEO3" s="318"/>
      <c r="AEP3" s="318"/>
      <c r="AEQ3" s="318"/>
      <c r="AER3" s="318"/>
      <c r="AES3" s="318"/>
      <c r="AET3" s="318"/>
      <c r="AEU3" s="318"/>
      <c r="AEV3" s="318"/>
      <c r="AEW3" s="318"/>
      <c r="AEX3" s="318"/>
      <c r="AEY3" s="318"/>
      <c r="AEZ3" s="318"/>
      <c r="AFA3" s="318"/>
      <c r="AFB3" s="318"/>
      <c r="AFC3" s="318"/>
      <c r="AFD3" s="318"/>
      <c r="AFE3" s="318"/>
      <c r="AFF3" s="318"/>
      <c r="AFG3" s="318"/>
      <c r="AFH3" s="318"/>
      <c r="AFI3" s="318"/>
      <c r="AFJ3" s="318"/>
      <c r="AFK3" s="318"/>
      <c r="AFL3" s="318"/>
      <c r="AFM3" s="318"/>
      <c r="AFN3" s="318"/>
      <c r="AFO3" s="318"/>
      <c r="AFP3" s="318"/>
      <c r="AFQ3" s="318"/>
      <c r="AFR3" s="318"/>
      <c r="AFS3" s="318"/>
      <c r="AFT3" s="318"/>
      <c r="AFU3" s="318"/>
      <c r="AFV3" s="318"/>
      <c r="AFW3" s="318"/>
      <c r="AFX3" s="318"/>
      <c r="AFY3" s="318"/>
      <c r="AFZ3" s="318"/>
      <c r="AGA3" s="318"/>
      <c r="AGB3" s="318"/>
      <c r="AGC3" s="318"/>
      <c r="AGD3" s="318"/>
      <c r="AGE3" s="318"/>
      <c r="AGF3" s="318"/>
      <c r="AGG3" s="318"/>
      <c r="AGH3" s="318"/>
      <c r="AGI3" s="318"/>
      <c r="AGJ3" s="318"/>
      <c r="AGK3" s="318"/>
      <c r="AGL3" s="318"/>
      <c r="AGM3" s="318"/>
      <c r="AGN3" s="318"/>
      <c r="AGO3" s="318"/>
      <c r="AGP3" s="318"/>
      <c r="AGQ3" s="318"/>
      <c r="AGR3" s="318"/>
      <c r="AGS3" s="318"/>
      <c r="AGT3" s="318"/>
      <c r="AGU3" s="318"/>
      <c r="AGV3" s="318"/>
      <c r="AGW3" s="318"/>
      <c r="AGX3" s="318"/>
      <c r="AGY3" s="318"/>
      <c r="AGZ3" s="318"/>
      <c r="AHA3" s="318"/>
      <c r="AHB3" s="318"/>
      <c r="AHC3" s="318"/>
      <c r="AHD3" s="318"/>
      <c r="AHE3" s="318"/>
      <c r="AHF3" s="318"/>
      <c r="AHG3" s="318"/>
      <c r="AHH3" s="318"/>
      <c r="AHI3" s="318"/>
      <c r="AHJ3" s="318"/>
      <c r="AHK3" s="318"/>
      <c r="AHL3" s="318"/>
      <c r="AHM3" s="318"/>
      <c r="AHN3" s="318"/>
      <c r="AHO3" s="318"/>
      <c r="AHP3" s="318"/>
      <c r="AHQ3" s="318"/>
      <c r="AHR3" s="318"/>
      <c r="AHS3" s="318"/>
      <c r="AHT3" s="318"/>
      <c r="AHU3" s="318"/>
      <c r="AHV3" s="318"/>
      <c r="AHW3" s="318"/>
      <c r="AHX3" s="318"/>
      <c r="AHY3" s="318"/>
      <c r="AHZ3" s="318"/>
      <c r="AIA3" s="318"/>
      <c r="AIB3" s="318"/>
      <c r="AIC3" s="318"/>
      <c r="AID3" s="318"/>
      <c r="AIE3" s="318"/>
      <c r="AIF3" s="318"/>
      <c r="AIG3" s="318"/>
      <c r="AIH3" s="318"/>
      <c r="AII3" s="318"/>
      <c r="AIJ3" s="318"/>
      <c r="AIK3" s="318"/>
      <c r="AIL3" s="318"/>
      <c r="AIM3" s="318"/>
      <c r="AIN3" s="318"/>
      <c r="AIO3" s="318"/>
      <c r="AIP3" s="318"/>
      <c r="AIQ3" s="318"/>
      <c r="AIR3" s="318"/>
      <c r="AIS3" s="318"/>
      <c r="AIT3" s="318"/>
      <c r="AIU3" s="318"/>
      <c r="AIV3" s="318"/>
      <c r="AIW3" s="318"/>
      <c r="AIX3" s="318"/>
      <c r="AIY3" s="318"/>
      <c r="AIZ3" s="318"/>
      <c r="AJA3" s="318"/>
      <c r="AJB3" s="318"/>
      <c r="AJC3" s="318"/>
      <c r="AJD3" s="318"/>
      <c r="AJE3" s="318"/>
      <c r="AJF3" s="318"/>
      <c r="AJG3" s="318"/>
      <c r="AJH3" s="318"/>
      <c r="AJI3" s="318"/>
      <c r="AJJ3" s="318"/>
      <c r="AJK3" s="318"/>
      <c r="AJL3" s="318"/>
      <c r="AJM3" s="318"/>
      <c r="AJN3" s="318"/>
      <c r="AJO3" s="318"/>
      <c r="AJP3" s="318"/>
      <c r="AJQ3" s="318"/>
      <c r="AJR3" s="318"/>
      <c r="AJS3" s="318"/>
      <c r="AJT3" s="318"/>
      <c r="AJU3" s="318"/>
      <c r="AJV3" s="318"/>
      <c r="AJW3" s="318"/>
      <c r="AJX3" s="318"/>
      <c r="AJY3" s="318"/>
      <c r="AJZ3" s="318"/>
      <c r="AKA3" s="318"/>
      <c r="AKB3" s="318"/>
      <c r="AKC3" s="318"/>
      <c r="AKD3" s="318"/>
      <c r="AKE3" s="318"/>
      <c r="AKF3" s="318"/>
      <c r="AKG3" s="318"/>
      <c r="AKH3" s="318"/>
      <c r="AKI3" s="318"/>
      <c r="AKJ3" s="318"/>
      <c r="AKK3" s="318"/>
      <c r="AKL3" s="318"/>
      <c r="AKM3" s="318"/>
      <c r="AKN3" s="318"/>
      <c r="AKO3" s="318"/>
      <c r="AKP3" s="318"/>
      <c r="AKQ3" s="318"/>
      <c r="AKR3" s="318"/>
      <c r="AKS3" s="318"/>
      <c r="AKT3" s="318"/>
      <c r="AKU3" s="318"/>
      <c r="AKV3" s="318"/>
      <c r="AKW3" s="318"/>
      <c r="AKX3" s="318"/>
      <c r="AKY3" s="318"/>
      <c r="AKZ3" s="318"/>
      <c r="ALA3" s="318"/>
      <c r="ALB3" s="318"/>
      <c r="ALC3" s="318"/>
      <c r="ALD3" s="318"/>
      <c r="ALE3" s="318"/>
      <c r="ALF3" s="318"/>
      <c r="ALG3" s="318"/>
      <c r="ALH3" s="318"/>
      <c r="ALI3" s="318"/>
      <c r="ALJ3" s="318"/>
      <c r="ALK3" s="318"/>
      <c r="ALL3" s="318"/>
      <c r="ALM3" s="318"/>
      <c r="ALN3" s="318"/>
      <c r="ALO3" s="318"/>
      <c r="ALP3" s="318"/>
      <c r="ALQ3" s="318"/>
      <c r="ALR3" s="318"/>
      <c r="ALS3" s="318"/>
      <c r="ALT3" s="318"/>
      <c r="ALU3" s="318"/>
      <c r="ALV3" s="318"/>
      <c r="ALW3" s="318"/>
      <c r="ALX3" s="318"/>
      <c r="ALY3" s="318"/>
      <c r="ALZ3" s="318"/>
      <c r="AMA3" s="318"/>
      <c r="AMB3" s="318"/>
      <c r="AMC3" s="318"/>
      <c r="AMD3" s="318"/>
      <c r="AME3" s="318"/>
      <c r="AMF3" s="318"/>
      <c r="AMG3" s="318"/>
      <c r="AMH3" s="318"/>
      <c r="AMI3" s="318"/>
      <c r="AMJ3" s="318"/>
      <c r="AMK3" s="318"/>
      <c r="AML3" s="318"/>
      <c r="AMM3" s="318"/>
      <c r="AMN3" s="318"/>
      <c r="AMO3" s="318"/>
      <c r="AMP3" s="318"/>
      <c r="AMQ3" s="318"/>
      <c r="AMR3" s="318"/>
      <c r="AMS3" s="318"/>
      <c r="AMT3" s="318"/>
      <c r="AMU3" s="318"/>
      <c r="AMV3" s="318"/>
      <c r="AMW3" s="318"/>
      <c r="AMX3" s="318"/>
      <c r="AMY3" s="318"/>
      <c r="AMZ3" s="318"/>
      <c r="ANA3" s="318"/>
      <c r="ANB3" s="318"/>
      <c r="ANC3" s="318"/>
      <c r="AND3" s="318"/>
      <c r="ANE3" s="318"/>
      <c r="ANF3" s="318"/>
      <c r="ANG3" s="318"/>
      <c r="ANH3" s="318"/>
      <c r="ANI3" s="318"/>
      <c r="ANJ3" s="318"/>
      <c r="ANK3" s="318"/>
      <c r="ANL3" s="318"/>
      <c r="ANM3" s="318"/>
      <c r="ANN3" s="318"/>
      <c r="ANO3" s="318"/>
      <c r="ANP3" s="318"/>
      <c r="ANQ3" s="318"/>
      <c r="ANR3" s="318"/>
      <c r="ANS3" s="318"/>
      <c r="ANT3" s="318"/>
      <c r="ANU3" s="318"/>
      <c r="ANV3" s="318"/>
      <c r="ANW3" s="318"/>
      <c r="ANX3" s="318"/>
      <c r="ANY3" s="318"/>
      <c r="ANZ3" s="318"/>
      <c r="AOA3" s="318"/>
      <c r="AOB3" s="318"/>
      <c r="AOC3" s="318"/>
      <c r="AOD3" s="318"/>
      <c r="AOE3" s="318"/>
      <c r="AOF3" s="318"/>
      <c r="AOG3" s="318"/>
      <c r="AOH3" s="318"/>
      <c r="AOI3" s="318"/>
      <c r="AOJ3" s="318"/>
      <c r="AOK3" s="318"/>
      <c r="AOL3" s="318"/>
      <c r="AOM3" s="318"/>
      <c r="AON3" s="318"/>
      <c r="AOO3" s="318"/>
      <c r="AOP3" s="318"/>
      <c r="AOQ3" s="318"/>
      <c r="AOR3" s="318"/>
      <c r="AOS3" s="318"/>
      <c r="AOT3" s="318"/>
      <c r="AOU3" s="318"/>
      <c r="AOV3" s="318"/>
      <c r="AOW3" s="318"/>
      <c r="AOX3" s="318"/>
      <c r="AOY3" s="318"/>
      <c r="AOZ3" s="318"/>
      <c r="APA3" s="318"/>
      <c r="APB3" s="318"/>
      <c r="APC3" s="318"/>
      <c r="APD3" s="318"/>
      <c r="APE3" s="318"/>
      <c r="APF3" s="318"/>
      <c r="APG3" s="318"/>
      <c r="APH3" s="318"/>
      <c r="API3" s="318"/>
      <c r="APJ3" s="318"/>
      <c r="APK3" s="318"/>
      <c r="APL3" s="318"/>
      <c r="APM3" s="318"/>
      <c r="APN3" s="318"/>
      <c r="APO3" s="318"/>
      <c r="APP3" s="318"/>
      <c r="APQ3" s="318"/>
      <c r="APR3" s="318"/>
      <c r="APS3" s="318"/>
      <c r="APT3" s="318"/>
      <c r="APU3" s="318"/>
      <c r="APV3" s="318"/>
      <c r="APW3" s="318"/>
      <c r="APX3" s="318"/>
      <c r="APY3" s="318"/>
      <c r="APZ3" s="318"/>
      <c r="AQA3" s="318"/>
      <c r="AQB3" s="318"/>
      <c r="AQC3" s="318"/>
      <c r="AQD3" s="318"/>
      <c r="AQE3" s="318"/>
      <c r="AQF3" s="318"/>
      <c r="AQG3" s="318"/>
      <c r="AQH3" s="318"/>
      <c r="AQI3" s="318"/>
      <c r="AQJ3" s="318"/>
      <c r="AQK3" s="318"/>
      <c r="AQL3" s="318"/>
      <c r="AQM3" s="318"/>
      <c r="AQN3" s="318"/>
      <c r="AQO3" s="318"/>
      <c r="AQP3" s="318"/>
      <c r="AQQ3" s="318"/>
      <c r="AQR3" s="318"/>
      <c r="AQS3" s="318"/>
      <c r="AQT3" s="318"/>
      <c r="AQU3" s="318"/>
      <c r="AQV3" s="318"/>
      <c r="AQW3" s="318"/>
      <c r="AQX3" s="318"/>
      <c r="AQY3" s="318"/>
      <c r="AQZ3" s="318"/>
      <c r="ARA3" s="318"/>
      <c r="ARB3" s="318"/>
      <c r="ARC3" s="318"/>
      <c r="ARD3" s="318"/>
      <c r="ARE3" s="318"/>
      <c r="ARF3" s="318"/>
      <c r="ARG3" s="318"/>
      <c r="ARH3" s="318"/>
      <c r="ARI3" s="318"/>
      <c r="ARJ3" s="318"/>
      <c r="ARK3" s="318"/>
      <c r="ARL3" s="318"/>
      <c r="ARM3" s="318"/>
      <c r="ARN3" s="318"/>
      <c r="ARO3" s="318"/>
      <c r="ARP3" s="318"/>
      <c r="ARQ3" s="318"/>
      <c r="ARR3" s="318"/>
      <c r="ARS3" s="318"/>
      <c r="ART3" s="318"/>
      <c r="ARU3" s="318"/>
      <c r="ARV3" s="318"/>
      <c r="ARW3" s="318"/>
      <c r="ARX3" s="318"/>
      <c r="ARY3" s="318"/>
      <c r="ARZ3" s="318"/>
      <c r="ASA3" s="318"/>
      <c r="ASB3" s="318"/>
      <c r="ASC3" s="318"/>
      <c r="ASD3" s="318"/>
      <c r="ASE3" s="318"/>
      <c r="ASF3" s="318"/>
      <c r="ASG3" s="318"/>
      <c r="ASH3" s="318"/>
      <c r="ASI3" s="318"/>
      <c r="ASJ3" s="318"/>
      <c r="ASK3" s="318"/>
      <c r="ASL3" s="318"/>
      <c r="ASM3" s="318"/>
      <c r="ASN3" s="318"/>
      <c r="ASO3" s="318"/>
      <c r="ASP3" s="318"/>
      <c r="ASQ3" s="318"/>
      <c r="ASR3" s="318"/>
      <c r="ASS3" s="318"/>
      <c r="AST3" s="318"/>
      <c r="ASU3" s="318"/>
      <c r="ASV3" s="318"/>
      <c r="ASW3" s="318"/>
      <c r="ASX3" s="318"/>
      <c r="ASY3" s="318"/>
      <c r="ASZ3" s="318"/>
      <c r="ATA3" s="318"/>
      <c r="ATB3" s="318"/>
      <c r="ATC3" s="318"/>
      <c r="ATD3" s="318"/>
      <c r="ATE3" s="318"/>
      <c r="ATF3" s="318"/>
      <c r="ATG3" s="318"/>
      <c r="ATH3" s="318"/>
      <c r="ATI3" s="318"/>
      <c r="ATJ3" s="318"/>
      <c r="ATK3" s="318"/>
      <c r="ATL3" s="318"/>
      <c r="ATM3" s="318"/>
      <c r="ATN3" s="318"/>
      <c r="ATO3" s="318"/>
      <c r="ATP3" s="318"/>
      <c r="ATQ3" s="318"/>
      <c r="ATR3" s="318"/>
      <c r="ATS3" s="318"/>
      <c r="ATT3" s="318"/>
      <c r="ATU3" s="318"/>
      <c r="ATV3" s="318"/>
      <c r="ATW3" s="318"/>
      <c r="ATX3" s="318"/>
      <c r="ATY3" s="318"/>
      <c r="ATZ3" s="318"/>
      <c r="AUA3" s="318"/>
      <c r="AUB3" s="318"/>
      <c r="AUC3" s="318"/>
      <c r="AUD3" s="318"/>
      <c r="AUE3" s="318"/>
      <c r="AUF3" s="318"/>
      <c r="AUG3" s="318"/>
      <c r="AUH3" s="318"/>
      <c r="AUI3" s="318"/>
      <c r="AUJ3" s="318"/>
      <c r="AUK3" s="318"/>
      <c r="AUL3" s="318"/>
      <c r="AUM3" s="318"/>
      <c r="AUN3" s="318"/>
      <c r="AUO3" s="318"/>
      <c r="AUP3" s="318"/>
      <c r="AUQ3" s="318"/>
      <c r="AUR3" s="318"/>
      <c r="AUS3" s="318"/>
      <c r="AUT3" s="318"/>
      <c r="AUU3" s="318"/>
      <c r="AUV3" s="318"/>
      <c r="AUW3" s="318"/>
      <c r="AUX3" s="318"/>
      <c r="AUY3" s="318"/>
      <c r="AUZ3" s="318"/>
      <c r="AVA3" s="318"/>
      <c r="AVB3" s="318"/>
      <c r="AVC3" s="318"/>
      <c r="AVD3" s="318"/>
      <c r="AVE3" s="318"/>
      <c r="AVF3" s="318"/>
      <c r="AVG3" s="318"/>
      <c r="AVH3" s="318"/>
      <c r="AVI3" s="318"/>
      <c r="AVJ3" s="318"/>
      <c r="AVK3" s="318"/>
      <c r="AVL3" s="318"/>
      <c r="AVM3" s="318"/>
      <c r="AVN3" s="318"/>
      <c r="AVO3" s="318"/>
      <c r="AVP3" s="318"/>
      <c r="AVQ3" s="318"/>
      <c r="AVR3" s="318"/>
      <c r="AVS3" s="318"/>
      <c r="AVT3" s="318"/>
      <c r="AVU3" s="318"/>
      <c r="AVV3" s="318"/>
      <c r="AVW3" s="318"/>
      <c r="AVX3" s="318"/>
      <c r="AVY3" s="318"/>
      <c r="AVZ3" s="318"/>
      <c r="AWA3" s="318"/>
      <c r="AWB3" s="318"/>
      <c r="AWC3" s="318"/>
      <c r="AWD3" s="318"/>
      <c r="AWE3" s="318"/>
      <c r="AWF3" s="318"/>
      <c r="AWG3" s="318"/>
      <c r="AWH3" s="318"/>
      <c r="AWI3" s="318"/>
      <c r="AWJ3" s="318"/>
      <c r="AWK3" s="318"/>
      <c r="AWL3" s="318"/>
      <c r="AWM3" s="318"/>
      <c r="AWN3" s="318"/>
      <c r="AWO3" s="318"/>
      <c r="AWP3" s="318"/>
      <c r="AWQ3" s="318"/>
      <c r="AWR3" s="318"/>
      <c r="AWS3" s="318"/>
      <c r="AWT3" s="318"/>
      <c r="AWU3" s="318"/>
      <c r="AWV3" s="318"/>
      <c r="AWW3" s="318"/>
      <c r="AWX3" s="318"/>
      <c r="AWY3" s="318"/>
      <c r="AWZ3" s="318"/>
      <c r="AXA3" s="318"/>
      <c r="AXB3" s="318"/>
      <c r="AXC3" s="318"/>
      <c r="AXD3" s="318"/>
      <c r="AXE3" s="318"/>
      <c r="AXF3" s="318"/>
      <c r="AXG3" s="318"/>
      <c r="AXH3" s="318"/>
      <c r="AXI3" s="318"/>
      <c r="AXJ3" s="318"/>
      <c r="AXK3" s="318"/>
      <c r="AXL3" s="318"/>
      <c r="AXM3" s="318"/>
      <c r="AXN3" s="318"/>
      <c r="AXO3" s="318"/>
      <c r="AXP3" s="318"/>
      <c r="AXQ3" s="318"/>
      <c r="AXR3" s="318"/>
      <c r="AXS3" s="318"/>
      <c r="AXT3" s="318"/>
      <c r="AXU3" s="318"/>
      <c r="AXV3" s="318"/>
      <c r="AXW3" s="318"/>
      <c r="AXX3" s="318"/>
      <c r="AXY3" s="318"/>
      <c r="AXZ3" s="318"/>
      <c r="AYA3" s="318"/>
      <c r="AYB3" s="318"/>
      <c r="AYC3" s="318"/>
      <c r="AYD3" s="318"/>
      <c r="AYE3" s="318"/>
      <c r="AYF3" s="318"/>
      <c r="AYG3" s="318"/>
      <c r="AYH3" s="318"/>
      <c r="AYI3" s="318"/>
      <c r="AYJ3" s="318"/>
      <c r="AYK3" s="318"/>
      <c r="AYL3" s="318"/>
      <c r="AYM3" s="318"/>
      <c r="AYN3" s="318"/>
      <c r="AYO3" s="318"/>
      <c r="AYP3" s="318"/>
      <c r="AYQ3" s="318"/>
      <c r="AYR3" s="318"/>
      <c r="AYS3" s="318"/>
      <c r="AYT3" s="318"/>
      <c r="AYU3" s="318"/>
      <c r="AYV3" s="318"/>
      <c r="AYW3" s="318"/>
      <c r="AYX3" s="318"/>
      <c r="AYY3" s="318"/>
      <c r="AYZ3" s="318"/>
      <c r="AZA3" s="318"/>
      <c r="AZB3" s="318"/>
      <c r="AZC3" s="318"/>
      <c r="AZD3" s="318"/>
      <c r="AZE3" s="318"/>
      <c r="AZF3" s="318"/>
      <c r="AZG3" s="318"/>
      <c r="AZH3" s="318"/>
      <c r="AZI3" s="318"/>
      <c r="AZJ3" s="318"/>
      <c r="AZK3" s="318"/>
      <c r="AZL3" s="318"/>
      <c r="AZM3" s="318"/>
      <c r="AZN3" s="318"/>
      <c r="AZO3" s="318"/>
      <c r="AZP3" s="318"/>
      <c r="AZQ3" s="318"/>
      <c r="AZR3" s="318"/>
      <c r="AZS3" s="318"/>
      <c r="AZT3" s="318"/>
      <c r="AZU3" s="318"/>
      <c r="AZV3" s="318"/>
      <c r="AZW3" s="318"/>
      <c r="AZX3" s="318"/>
      <c r="AZY3" s="318"/>
      <c r="AZZ3" s="318"/>
      <c r="BAA3" s="318"/>
      <c r="BAB3" s="318"/>
      <c r="BAC3" s="318"/>
      <c r="BAD3" s="318"/>
      <c r="BAE3" s="318"/>
      <c r="BAF3" s="318"/>
      <c r="BAG3" s="318"/>
      <c r="BAH3" s="318"/>
      <c r="BAI3" s="318"/>
      <c r="BAJ3" s="318"/>
      <c r="BAK3" s="318"/>
      <c r="BAL3" s="318"/>
      <c r="BAM3" s="318"/>
      <c r="BAN3" s="318"/>
      <c r="BAO3" s="318"/>
      <c r="BAP3" s="318"/>
      <c r="BAQ3" s="318"/>
      <c r="BAR3" s="318"/>
      <c r="BAS3" s="318"/>
      <c r="BAT3" s="318"/>
      <c r="BAU3" s="318"/>
      <c r="BAV3" s="318"/>
      <c r="BAW3" s="318"/>
      <c r="BAX3" s="318"/>
      <c r="BAY3" s="318"/>
      <c r="BAZ3" s="318"/>
      <c r="BBA3" s="318"/>
      <c r="BBB3" s="318"/>
      <c r="BBC3" s="318"/>
      <c r="BBD3" s="318"/>
      <c r="BBE3" s="318"/>
      <c r="BBF3" s="318"/>
      <c r="BBG3" s="318"/>
      <c r="BBH3" s="318"/>
      <c r="BBI3" s="318"/>
      <c r="BBJ3" s="318"/>
      <c r="BBK3" s="318"/>
      <c r="BBL3" s="318"/>
      <c r="BBM3" s="318"/>
      <c r="BBN3" s="318"/>
      <c r="BBO3" s="318"/>
      <c r="BBP3" s="318"/>
      <c r="BBQ3" s="318"/>
      <c r="BBR3" s="318"/>
      <c r="BBS3" s="318"/>
      <c r="BBT3" s="318"/>
      <c r="BBU3" s="318"/>
      <c r="BBV3" s="318"/>
      <c r="BBW3" s="318"/>
      <c r="BBX3" s="318"/>
      <c r="BBY3" s="318"/>
      <c r="BBZ3" s="318"/>
      <c r="BCA3" s="318"/>
      <c r="BCB3" s="318"/>
      <c r="BCC3" s="318"/>
      <c r="BCD3" s="318"/>
      <c r="BCE3" s="318"/>
      <c r="BCF3" s="318"/>
      <c r="BCG3" s="318"/>
      <c r="BCH3" s="318"/>
      <c r="BCI3" s="318"/>
      <c r="BCJ3" s="318"/>
      <c r="BCK3" s="318"/>
      <c r="BCL3" s="318"/>
      <c r="BCM3" s="318"/>
      <c r="BCN3" s="318"/>
      <c r="BCO3" s="318"/>
      <c r="BCP3" s="318"/>
      <c r="BCQ3" s="318"/>
      <c r="BCR3" s="318"/>
      <c r="BCS3" s="318"/>
      <c r="BCT3" s="318"/>
      <c r="BCU3" s="318"/>
      <c r="BCV3" s="318"/>
      <c r="BCW3" s="318"/>
      <c r="BCX3" s="318"/>
      <c r="BCY3" s="318"/>
      <c r="BCZ3" s="318"/>
      <c r="BDA3" s="318"/>
      <c r="BDB3" s="318"/>
      <c r="BDC3" s="318"/>
      <c r="BDD3" s="318"/>
      <c r="BDE3" s="318"/>
      <c r="BDF3" s="318"/>
      <c r="BDG3" s="318"/>
      <c r="BDH3" s="318"/>
      <c r="BDI3" s="318"/>
      <c r="BDJ3" s="318"/>
      <c r="BDK3" s="318"/>
      <c r="BDL3" s="318"/>
      <c r="BDM3" s="318"/>
      <c r="BDN3" s="318"/>
      <c r="BDO3" s="318"/>
      <c r="BDP3" s="318"/>
      <c r="BDQ3" s="318"/>
      <c r="BDR3" s="318"/>
      <c r="BDS3" s="318"/>
      <c r="BDT3" s="318"/>
      <c r="BDU3" s="318"/>
      <c r="BDV3" s="318"/>
      <c r="BDW3" s="318"/>
      <c r="BDX3" s="318"/>
      <c r="BDY3" s="318"/>
      <c r="BDZ3" s="318"/>
      <c r="BEA3" s="318"/>
      <c r="BEB3" s="318"/>
      <c r="BEC3" s="318"/>
      <c r="BED3" s="318"/>
      <c r="BEE3" s="318"/>
      <c r="BEF3" s="318"/>
      <c r="BEG3" s="318"/>
      <c r="BEH3" s="318"/>
      <c r="BEI3" s="318"/>
      <c r="BEJ3" s="318"/>
      <c r="BEK3" s="318"/>
      <c r="BEL3" s="318"/>
      <c r="BEM3" s="318"/>
      <c r="BEN3" s="318"/>
      <c r="BEO3" s="318"/>
      <c r="BEP3" s="318"/>
      <c r="BEQ3" s="318"/>
      <c r="BER3" s="318"/>
      <c r="BES3" s="318"/>
      <c r="BET3" s="318"/>
      <c r="BEU3" s="318"/>
      <c r="BEV3" s="318"/>
      <c r="BEW3" s="318"/>
      <c r="BEX3" s="318"/>
      <c r="BEY3" s="318"/>
      <c r="BEZ3" s="318"/>
      <c r="BFA3" s="318"/>
      <c r="BFB3" s="318"/>
      <c r="BFC3" s="318"/>
      <c r="BFD3" s="318"/>
      <c r="BFE3" s="318"/>
      <c r="BFF3" s="318"/>
      <c r="BFG3" s="318"/>
      <c r="BFH3" s="318"/>
      <c r="BFI3" s="318"/>
      <c r="BFJ3" s="318"/>
      <c r="BFK3" s="318"/>
      <c r="BFL3" s="318"/>
      <c r="BFM3" s="318"/>
      <c r="BFN3" s="318"/>
      <c r="BFO3" s="318"/>
      <c r="BFP3" s="318"/>
      <c r="BFQ3" s="318"/>
      <c r="BFR3" s="318"/>
      <c r="BFS3" s="318"/>
      <c r="BFT3" s="318"/>
      <c r="BFU3" s="318"/>
      <c r="BFV3" s="318"/>
      <c r="BFW3" s="318"/>
      <c r="BFX3" s="318"/>
      <c r="BFY3" s="318"/>
      <c r="BFZ3" s="318"/>
      <c r="BGA3" s="318"/>
      <c r="BGB3" s="318"/>
      <c r="BGC3" s="318"/>
      <c r="BGD3" s="318"/>
      <c r="BGE3" s="318"/>
      <c r="BGF3" s="318"/>
      <c r="BGG3" s="318"/>
      <c r="BGH3" s="318"/>
      <c r="BGI3" s="318"/>
      <c r="BGJ3" s="318"/>
      <c r="BGK3" s="318"/>
      <c r="BGL3" s="318"/>
      <c r="BGM3" s="318"/>
      <c r="BGN3" s="318"/>
      <c r="BGO3" s="318"/>
      <c r="BGP3" s="318"/>
      <c r="BGQ3" s="318"/>
      <c r="BGR3" s="318"/>
      <c r="BGS3" s="318"/>
      <c r="BGT3" s="318"/>
      <c r="BGU3" s="318"/>
      <c r="BGV3" s="318"/>
      <c r="BGW3" s="318"/>
      <c r="BGX3" s="318"/>
      <c r="BGY3" s="318"/>
      <c r="BGZ3" s="318"/>
      <c r="BHA3" s="318"/>
      <c r="BHB3" s="318"/>
      <c r="BHC3" s="318"/>
      <c r="BHD3" s="318"/>
      <c r="BHE3" s="318"/>
      <c r="BHF3" s="318"/>
      <c r="BHG3" s="318"/>
      <c r="BHH3" s="318"/>
      <c r="BHI3" s="318"/>
      <c r="BHJ3" s="318"/>
      <c r="BHK3" s="318"/>
      <c r="BHL3" s="318"/>
      <c r="BHM3" s="318"/>
      <c r="BHN3" s="318"/>
      <c r="BHO3" s="318"/>
      <c r="BHP3" s="318"/>
      <c r="BHQ3" s="318"/>
      <c r="BHR3" s="318"/>
      <c r="BHS3" s="318"/>
      <c r="BHT3" s="318"/>
      <c r="BHU3" s="318"/>
      <c r="BHV3" s="318"/>
      <c r="BHW3" s="318"/>
      <c r="BHX3" s="318"/>
      <c r="BHY3" s="318"/>
      <c r="BHZ3" s="318"/>
      <c r="BIA3" s="318"/>
      <c r="BIB3" s="318"/>
      <c r="BIC3" s="318"/>
      <c r="BID3" s="318"/>
      <c r="BIE3" s="318"/>
      <c r="BIF3" s="318"/>
      <c r="BIG3" s="318"/>
      <c r="BIH3" s="318"/>
      <c r="BII3" s="318"/>
      <c r="BIJ3" s="318"/>
      <c r="BIK3" s="318"/>
      <c r="BIL3" s="318"/>
      <c r="BIM3" s="318"/>
      <c r="BIN3" s="318"/>
      <c r="BIO3" s="318"/>
      <c r="BIP3" s="318"/>
      <c r="BIQ3" s="318"/>
      <c r="BIR3" s="318"/>
      <c r="BIS3" s="318"/>
      <c r="BIT3" s="318"/>
      <c r="BIU3" s="318"/>
      <c r="BIV3" s="318"/>
      <c r="BIW3" s="318"/>
      <c r="BIX3" s="318"/>
      <c r="BIY3" s="318"/>
      <c r="BIZ3" s="318"/>
      <c r="BJA3" s="318"/>
      <c r="BJB3" s="318"/>
      <c r="BJC3" s="318"/>
      <c r="BJD3" s="318"/>
      <c r="BJE3" s="318"/>
      <c r="BJF3" s="318"/>
      <c r="BJG3" s="318"/>
      <c r="BJH3" s="318"/>
      <c r="BJI3" s="318"/>
      <c r="BJJ3" s="318"/>
      <c r="BJK3" s="318"/>
      <c r="BJL3" s="318"/>
      <c r="BJM3" s="318"/>
      <c r="BJN3" s="318"/>
      <c r="BJO3" s="318"/>
      <c r="BJP3" s="318"/>
      <c r="BJQ3" s="318"/>
      <c r="BJR3" s="318"/>
      <c r="BJS3" s="318"/>
      <c r="BJT3" s="318"/>
      <c r="BJU3" s="318"/>
      <c r="BJV3" s="318"/>
      <c r="BJW3" s="318"/>
      <c r="BJX3" s="318"/>
      <c r="BJY3" s="318"/>
      <c r="BJZ3" s="318"/>
      <c r="BKA3" s="318"/>
      <c r="BKB3" s="318"/>
      <c r="BKC3" s="318"/>
      <c r="BKD3" s="318"/>
      <c r="BKE3" s="318"/>
      <c r="BKF3" s="318"/>
      <c r="BKG3" s="318"/>
      <c r="BKH3" s="318"/>
      <c r="BKI3" s="318"/>
      <c r="BKJ3" s="318"/>
      <c r="BKK3" s="318"/>
      <c r="BKL3" s="318"/>
      <c r="BKM3" s="318"/>
      <c r="BKN3" s="318"/>
      <c r="BKO3" s="318"/>
      <c r="BKP3" s="318"/>
      <c r="BKQ3" s="318"/>
      <c r="BKR3" s="318"/>
      <c r="BKS3" s="318"/>
      <c r="BKT3" s="318"/>
      <c r="BKU3" s="318"/>
      <c r="BKV3" s="318"/>
      <c r="BKW3" s="318"/>
      <c r="BKX3" s="318"/>
      <c r="BKY3" s="318"/>
      <c r="BKZ3" s="318"/>
      <c r="BLA3" s="318"/>
      <c r="BLB3" s="318"/>
      <c r="BLC3" s="318"/>
      <c r="BLD3" s="318"/>
      <c r="BLE3" s="318"/>
      <c r="BLF3" s="318"/>
      <c r="BLG3" s="318"/>
      <c r="BLH3" s="318"/>
      <c r="BLI3" s="318"/>
      <c r="BLJ3" s="318"/>
      <c r="BLK3" s="318"/>
      <c r="BLL3" s="318"/>
      <c r="BLM3" s="318"/>
      <c r="BLN3" s="318"/>
      <c r="BLO3" s="318"/>
      <c r="BLP3" s="318"/>
      <c r="BLQ3" s="318"/>
      <c r="BLR3" s="318"/>
      <c r="BLS3" s="318"/>
      <c r="BLT3" s="318"/>
      <c r="BLU3" s="318"/>
      <c r="BLV3" s="318"/>
      <c r="BLW3" s="318"/>
      <c r="BLX3" s="318"/>
      <c r="BLY3" s="318"/>
      <c r="BLZ3" s="318"/>
      <c r="BMA3" s="318"/>
      <c r="BMB3" s="318"/>
      <c r="BMC3" s="318"/>
      <c r="BMD3" s="318"/>
      <c r="BME3" s="318"/>
      <c r="BMF3" s="318"/>
      <c r="BMG3" s="318"/>
      <c r="BMH3" s="318"/>
      <c r="BMI3" s="318"/>
      <c r="BMJ3" s="318"/>
      <c r="BMK3" s="318"/>
      <c r="BML3" s="318"/>
      <c r="BMM3" s="318"/>
      <c r="BMN3" s="318"/>
      <c r="BMO3" s="318"/>
      <c r="BMP3" s="318"/>
      <c r="BMQ3" s="318"/>
      <c r="BMR3" s="318"/>
      <c r="BMS3" s="318"/>
      <c r="BMT3" s="318"/>
      <c r="BMU3" s="318"/>
      <c r="BMV3" s="318"/>
      <c r="BMW3" s="318"/>
      <c r="BMX3" s="318"/>
      <c r="BMY3" s="318"/>
      <c r="BMZ3" s="318"/>
      <c r="BNA3" s="318"/>
      <c r="BNB3" s="318"/>
      <c r="BNC3" s="318"/>
      <c r="BND3" s="318"/>
      <c r="BNE3" s="318"/>
      <c r="BNF3" s="318"/>
      <c r="BNG3" s="318"/>
      <c r="BNH3" s="318"/>
      <c r="BNI3" s="318"/>
      <c r="BNJ3" s="318"/>
      <c r="BNK3" s="318"/>
      <c r="BNL3" s="318"/>
      <c r="BNM3" s="318"/>
      <c r="BNN3" s="318"/>
      <c r="BNO3" s="318"/>
      <c r="BNP3" s="318"/>
      <c r="BNQ3" s="318"/>
      <c r="BNR3" s="318"/>
      <c r="BNS3" s="318"/>
      <c r="BNT3" s="318"/>
      <c r="BNU3" s="318"/>
      <c r="BNV3" s="318"/>
      <c r="BNW3" s="318"/>
      <c r="BNX3" s="318"/>
      <c r="BNY3" s="318"/>
      <c r="BNZ3" s="318"/>
      <c r="BOA3" s="318"/>
      <c r="BOB3" s="318"/>
      <c r="BOC3" s="318"/>
      <c r="BOD3" s="318"/>
      <c r="BOE3" s="318"/>
      <c r="BOF3" s="318"/>
      <c r="BOG3" s="318"/>
      <c r="BOH3" s="318"/>
      <c r="BOI3" s="318"/>
      <c r="BOJ3" s="318"/>
      <c r="BOK3" s="318"/>
      <c r="BOL3" s="318"/>
      <c r="BOM3" s="318"/>
      <c r="BON3" s="318"/>
      <c r="BOO3" s="318"/>
      <c r="BOP3" s="318"/>
      <c r="BOQ3" s="318"/>
      <c r="BOR3" s="318"/>
      <c r="BOS3" s="318"/>
      <c r="BOT3" s="318"/>
      <c r="BOU3" s="318"/>
      <c r="BOV3" s="318"/>
      <c r="BOW3" s="318"/>
      <c r="BOX3" s="318"/>
      <c r="BOY3" s="318"/>
      <c r="BOZ3" s="318"/>
      <c r="BPA3" s="318"/>
      <c r="BPB3" s="318"/>
      <c r="BPC3" s="318"/>
      <c r="BPD3" s="318"/>
      <c r="BPE3" s="318"/>
      <c r="BPF3" s="318"/>
      <c r="BPG3" s="318"/>
      <c r="BPH3" s="318"/>
      <c r="BPI3" s="318"/>
      <c r="BPJ3" s="318"/>
      <c r="BPK3" s="318"/>
      <c r="BPL3" s="318"/>
      <c r="BPM3" s="318"/>
      <c r="BPN3" s="318"/>
      <c r="BPO3" s="318"/>
      <c r="BPP3" s="318"/>
      <c r="BPQ3" s="318"/>
      <c r="BPR3" s="318"/>
      <c r="BPS3" s="318"/>
      <c r="BPT3" s="318"/>
      <c r="BPU3" s="318"/>
      <c r="BPV3" s="318"/>
      <c r="BPW3" s="318"/>
      <c r="BPX3" s="318"/>
      <c r="BPY3" s="318"/>
      <c r="BPZ3" s="318"/>
      <c r="BQA3" s="318"/>
      <c r="BQB3" s="318"/>
      <c r="BQC3" s="318"/>
      <c r="BQD3" s="318"/>
      <c r="BQE3" s="318"/>
      <c r="BQF3" s="318"/>
      <c r="BQG3" s="318"/>
      <c r="BQH3" s="318"/>
      <c r="BQI3" s="318"/>
      <c r="BQJ3" s="318"/>
      <c r="BQK3" s="318"/>
      <c r="BQL3" s="318"/>
      <c r="BQM3" s="318"/>
      <c r="BQN3" s="318"/>
      <c r="BQO3" s="318"/>
      <c r="BQP3" s="318"/>
      <c r="BQQ3" s="318"/>
      <c r="BQR3" s="318"/>
      <c r="BQS3" s="318"/>
      <c r="BQT3" s="318"/>
      <c r="BQU3" s="318"/>
      <c r="BQV3" s="318"/>
      <c r="BQW3" s="318"/>
      <c r="BQX3" s="318"/>
      <c r="BQY3" s="318"/>
      <c r="BQZ3" s="318"/>
      <c r="BRA3" s="318"/>
      <c r="BRB3" s="318"/>
      <c r="BRC3" s="318"/>
      <c r="BRD3" s="318"/>
      <c r="BRE3" s="318"/>
      <c r="BRF3" s="318"/>
      <c r="BRG3" s="318"/>
      <c r="BRH3" s="318"/>
      <c r="BRI3" s="318"/>
      <c r="BRJ3" s="318"/>
      <c r="BRK3" s="318"/>
      <c r="BRL3" s="318"/>
      <c r="BRM3" s="318"/>
      <c r="BRN3" s="318"/>
      <c r="BRO3" s="318"/>
      <c r="BRP3" s="318"/>
      <c r="BRQ3" s="318"/>
      <c r="BRR3" s="318"/>
      <c r="BRS3" s="318"/>
      <c r="BRT3" s="318"/>
      <c r="BRU3" s="318"/>
      <c r="BRV3" s="318"/>
      <c r="BRW3" s="318"/>
      <c r="BRX3" s="318"/>
      <c r="BRY3" s="318"/>
      <c r="BRZ3" s="318"/>
      <c r="BSA3" s="318"/>
      <c r="BSB3" s="318"/>
      <c r="BSC3" s="318"/>
      <c r="BSD3" s="318"/>
      <c r="BSE3" s="318"/>
      <c r="BSF3" s="318"/>
      <c r="BSG3" s="318"/>
      <c r="BSH3" s="318"/>
      <c r="BSI3" s="318"/>
      <c r="BSJ3" s="318"/>
      <c r="BSK3" s="318"/>
      <c r="BSL3" s="318"/>
      <c r="BSM3" s="318"/>
      <c r="BSN3" s="318"/>
      <c r="BSO3" s="318"/>
      <c r="BSP3" s="318"/>
      <c r="BSQ3" s="318"/>
      <c r="BSR3" s="318"/>
      <c r="BSS3" s="318"/>
      <c r="BST3" s="318"/>
      <c r="BSU3" s="318"/>
      <c r="BSV3" s="318"/>
      <c r="BSW3" s="318"/>
      <c r="BSX3" s="318"/>
      <c r="BSY3" s="318"/>
      <c r="BSZ3" s="318"/>
      <c r="BTA3" s="318"/>
      <c r="BTB3" s="318"/>
      <c r="BTC3" s="318"/>
      <c r="BTD3" s="318"/>
      <c r="BTE3" s="318"/>
      <c r="BTF3" s="318"/>
      <c r="BTG3" s="318"/>
      <c r="BTH3" s="318"/>
      <c r="BTI3" s="318"/>
      <c r="BTJ3" s="318"/>
      <c r="BTK3" s="318"/>
      <c r="BTL3" s="318"/>
      <c r="BTM3" s="318"/>
      <c r="BTN3" s="318"/>
      <c r="BTO3" s="318"/>
      <c r="BTP3" s="318"/>
      <c r="BTQ3" s="318"/>
      <c r="BTR3" s="318"/>
      <c r="BTS3" s="318"/>
      <c r="BTT3" s="318"/>
      <c r="BTU3" s="318"/>
      <c r="BTV3" s="318"/>
      <c r="BTW3" s="318"/>
      <c r="BTX3" s="318"/>
      <c r="BTY3" s="318"/>
      <c r="BTZ3" s="318"/>
      <c r="BUA3" s="318"/>
      <c r="BUB3" s="318"/>
      <c r="BUC3" s="318"/>
      <c r="BUD3" s="318"/>
      <c r="BUE3" s="318"/>
      <c r="BUF3" s="318"/>
      <c r="BUG3" s="318"/>
      <c r="BUH3" s="318"/>
      <c r="BUI3" s="318"/>
      <c r="BUJ3" s="318"/>
      <c r="BUK3" s="318"/>
      <c r="BUL3" s="318"/>
      <c r="BUM3" s="318"/>
      <c r="BUN3" s="318"/>
      <c r="BUO3" s="318"/>
      <c r="BUP3" s="318"/>
      <c r="BUQ3" s="318"/>
      <c r="BUR3" s="318"/>
      <c r="BUS3" s="318"/>
      <c r="BUT3" s="318"/>
      <c r="BUU3" s="318"/>
      <c r="BUV3" s="318"/>
      <c r="BUW3" s="318"/>
      <c r="BUX3" s="318"/>
      <c r="BUY3" s="318"/>
      <c r="BUZ3" s="318"/>
      <c r="BVA3" s="318"/>
      <c r="BVB3" s="318"/>
      <c r="BVC3" s="318"/>
      <c r="BVD3" s="318"/>
      <c r="BVE3" s="318"/>
      <c r="BVF3" s="318"/>
      <c r="BVG3" s="318"/>
      <c r="BVH3" s="318"/>
      <c r="BVI3" s="318"/>
      <c r="BVJ3" s="318"/>
      <c r="BVK3" s="318"/>
      <c r="BVL3" s="318"/>
      <c r="BVM3" s="318"/>
      <c r="BVN3" s="318"/>
      <c r="BVO3" s="318"/>
      <c r="BVP3" s="318"/>
      <c r="BVQ3" s="318"/>
      <c r="BVR3" s="318"/>
      <c r="BVS3" s="318"/>
      <c r="BVT3" s="318"/>
      <c r="BVU3" s="318"/>
      <c r="BVV3" s="318"/>
      <c r="BVW3" s="318"/>
      <c r="BVX3" s="318"/>
      <c r="BVY3" s="318"/>
      <c r="BVZ3" s="318"/>
      <c r="BWA3" s="318"/>
      <c r="BWB3" s="318"/>
      <c r="BWC3" s="318"/>
      <c r="BWD3" s="318"/>
      <c r="BWE3" s="318"/>
      <c r="BWF3" s="318"/>
      <c r="BWG3" s="318"/>
      <c r="BWH3" s="318"/>
      <c r="BWI3" s="318"/>
      <c r="BWJ3" s="318"/>
      <c r="BWK3" s="318"/>
      <c r="BWL3" s="318"/>
      <c r="BWM3" s="318"/>
      <c r="BWN3" s="318"/>
      <c r="BWO3" s="318"/>
      <c r="BWP3" s="318"/>
      <c r="BWQ3" s="318"/>
      <c r="BWR3" s="318"/>
      <c r="BWS3" s="318"/>
      <c r="BWT3" s="318"/>
      <c r="BWU3" s="318"/>
      <c r="BWV3" s="318"/>
      <c r="BWW3" s="318"/>
      <c r="BWX3" s="318"/>
      <c r="BWY3" s="318"/>
      <c r="BWZ3" s="318"/>
      <c r="BXA3" s="318"/>
      <c r="BXB3" s="318"/>
      <c r="BXC3" s="318"/>
      <c r="BXD3" s="318"/>
      <c r="BXE3" s="318"/>
      <c r="BXF3" s="318"/>
      <c r="BXG3" s="318"/>
      <c r="BXH3" s="318"/>
      <c r="BXI3" s="318"/>
      <c r="BXJ3" s="318"/>
      <c r="BXK3" s="318"/>
      <c r="BXL3" s="318"/>
      <c r="BXM3" s="318"/>
      <c r="BXN3" s="318"/>
      <c r="BXO3" s="318"/>
      <c r="BXP3" s="318"/>
      <c r="BXQ3" s="318"/>
      <c r="BXR3" s="318"/>
      <c r="BXS3" s="318"/>
      <c r="BXT3" s="318"/>
      <c r="BXU3" s="318"/>
      <c r="BXV3" s="318"/>
      <c r="BXW3" s="318"/>
      <c r="BXX3" s="318"/>
      <c r="BXY3" s="318"/>
      <c r="BXZ3" s="318"/>
      <c r="BYA3" s="318"/>
      <c r="BYB3" s="318"/>
      <c r="BYC3" s="318"/>
      <c r="BYD3" s="318"/>
      <c r="BYE3" s="318"/>
      <c r="BYF3" s="318"/>
      <c r="BYG3" s="318"/>
      <c r="BYH3" s="318"/>
      <c r="BYI3" s="318"/>
      <c r="BYJ3" s="318"/>
      <c r="BYK3" s="318"/>
      <c r="BYL3" s="318"/>
      <c r="BYM3" s="318"/>
      <c r="BYN3" s="318"/>
      <c r="BYO3" s="318"/>
      <c r="BYP3" s="318"/>
      <c r="BYQ3" s="318"/>
      <c r="BYR3" s="318"/>
      <c r="BYS3" s="318"/>
      <c r="BYT3" s="318"/>
      <c r="BYU3" s="318"/>
      <c r="BYV3" s="318"/>
      <c r="BYW3" s="318"/>
      <c r="BYX3" s="318"/>
      <c r="BYY3" s="318"/>
      <c r="BYZ3" s="318"/>
      <c r="BZA3" s="318"/>
      <c r="BZB3" s="318"/>
      <c r="BZC3" s="318"/>
      <c r="BZD3" s="318"/>
      <c r="BZE3" s="318"/>
      <c r="BZF3" s="318"/>
      <c r="BZG3" s="318"/>
      <c r="BZH3" s="318"/>
      <c r="BZI3" s="318"/>
      <c r="BZJ3" s="318"/>
      <c r="BZK3" s="318"/>
      <c r="BZL3" s="318"/>
      <c r="BZM3" s="318"/>
      <c r="BZN3" s="318"/>
      <c r="BZO3" s="318"/>
      <c r="BZP3" s="318"/>
      <c r="BZQ3" s="318"/>
      <c r="BZR3" s="318"/>
      <c r="BZS3" s="318"/>
      <c r="BZT3" s="318"/>
      <c r="BZU3" s="318"/>
      <c r="BZV3" s="318"/>
      <c r="BZW3" s="318"/>
      <c r="BZX3" s="318"/>
      <c r="BZY3" s="318"/>
      <c r="BZZ3" s="318"/>
      <c r="CAA3" s="318"/>
      <c r="CAB3" s="318"/>
      <c r="CAC3" s="318"/>
      <c r="CAD3" s="318"/>
      <c r="CAE3" s="318"/>
      <c r="CAF3" s="318"/>
      <c r="CAG3" s="318"/>
      <c r="CAH3" s="318"/>
      <c r="CAI3" s="318"/>
      <c r="CAJ3" s="318"/>
      <c r="CAK3" s="318"/>
      <c r="CAL3" s="318"/>
      <c r="CAM3" s="318"/>
      <c r="CAN3" s="318"/>
      <c r="CAO3" s="318"/>
      <c r="CAP3" s="318"/>
      <c r="CAQ3" s="318"/>
      <c r="CAR3" s="318"/>
      <c r="CAS3" s="318"/>
      <c r="CAT3" s="318"/>
      <c r="CAU3" s="318"/>
      <c r="CAV3" s="318"/>
      <c r="CAW3" s="318"/>
      <c r="CAX3" s="318"/>
      <c r="CAY3" s="318"/>
      <c r="CAZ3" s="318"/>
      <c r="CBA3" s="318"/>
      <c r="CBB3" s="318"/>
      <c r="CBC3" s="318"/>
      <c r="CBD3" s="318"/>
      <c r="CBE3" s="318"/>
      <c r="CBF3" s="318"/>
      <c r="CBG3" s="318"/>
      <c r="CBH3" s="318"/>
      <c r="CBI3" s="318"/>
      <c r="CBJ3" s="318"/>
      <c r="CBK3" s="318"/>
      <c r="CBL3" s="318"/>
      <c r="CBM3" s="318"/>
      <c r="CBN3" s="318"/>
      <c r="CBO3" s="318"/>
      <c r="CBP3" s="318"/>
      <c r="CBQ3" s="318"/>
      <c r="CBR3" s="318"/>
      <c r="CBS3" s="318"/>
      <c r="CBT3" s="318"/>
      <c r="CBU3" s="318"/>
      <c r="CBV3" s="318"/>
      <c r="CBW3" s="318"/>
      <c r="CBX3" s="318"/>
      <c r="CBY3" s="318"/>
      <c r="CBZ3" s="318"/>
      <c r="CCA3" s="318"/>
      <c r="CCB3" s="318"/>
      <c r="CCC3" s="318"/>
      <c r="CCD3" s="318"/>
      <c r="CCE3" s="318"/>
      <c r="CCF3" s="318"/>
      <c r="CCG3" s="318"/>
      <c r="CCH3" s="318"/>
      <c r="CCI3" s="318"/>
      <c r="CCJ3" s="318"/>
      <c r="CCK3" s="318"/>
      <c r="CCL3" s="318"/>
      <c r="CCM3" s="318"/>
      <c r="CCN3" s="318"/>
      <c r="CCO3" s="318"/>
      <c r="CCP3" s="318"/>
      <c r="CCQ3" s="318"/>
      <c r="CCR3" s="318"/>
      <c r="CCS3" s="318"/>
      <c r="CCT3" s="318"/>
      <c r="CCU3" s="318"/>
      <c r="CCV3" s="318"/>
      <c r="CCW3" s="318"/>
      <c r="CCX3" s="318"/>
      <c r="CCY3" s="318"/>
      <c r="CCZ3" s="318"/>
      <c r="CDA3" s="318"/>
      <c r="CDB3" s="318"/>
      <c r="CDC3" s="318"/>
      <c r="CDD3" s="318"/>
      <c r="CDE3" s="318"/>
      <c r="CDF3" s="318"/>
      <c r="CDG3" s="318"/>
      <c r="CDH3" s="318"/>
      <c r="CDI3" s="318"/>
      <c r="CDJ3" s="318"/>
      <c r="CDK3" s="318"/>
      <c r="CDL3" s="318"/>
      <c r="CDM3" s="318"/>
      <c r="CDN3" s="318"/>
      <c r="CDO3" s="318"/>
      <c r="CDP3" s="318"/>
      <c r="CDQ3" s="318"/>
      <c r="CDR3" s="318"/>
      <c r="CDS3" s="318"/>
      <c r="CDT3" s="318"/>
      <c r="CDU3" s="318"/>
      <c r="CDV3" s="318"/>
      <c r="CDW3" s="318"/>
      <c r="CDX3" s="318"/>
      <c r="CDY3" s="318"/>
      <c r="CDZ3" s="318"/>
      <c r="CEA3" s="318"/>
      <c r="CEB3" s="318"/>
      <c r="CEC3" s="318"/>
      <c r="CED3" s="318"/>
      <c r="CEE3" s="318"/>
      <c r="CEF3" s="318"/>
      <c r="CEG3" s="318"/>
      <c r="CEH3" s="318"/>
      <c r="CEI3" s="318"/>
      <c r="CEJ3" s="318"/>
      <c r="CEK3" s="318"/>
      <c r="CEL3" s="318"/>
      <c r="CEM3" s="318"/>
      <c r="CEN3" s="318"/>
      <c r="CEO3" s="318"/>
      <c r="CEP3" s="318"/>
      <c r="CEQ3" s="318"/>
      <c r="CER3" s="318"/>
      <c r="CES3" s="318"/>
      <c r="CET3" s="318"/>
      <c r="CEU3" s="318"/>
      <c r="CEV3" s="318"/>
      <c r="CEW3" s="318"/>
      <c r="CEX3" s="318"/>
      <c r="CEY3" s="318"/>
      <c r="CEZ3" s="318"/>
      <c r="CFA3" s="318"/>
      <c r="CFB3" s="318"/>
      <c r="CFC3" s="318"/>
      <c r="CFD3" s="318"/>
      <c r="CFE3" s="318"/>
      <c r="CFF3" s="318"/>
      <c r="CFG3" s="318"/>
      <c r="CFH3" s="318"/>
      <c r="CFI3" s="318"/>
      <c r="CFJ3" s="318"/>
      <c r="CFK3" s="318"/>
      <c r="CFL3" s="318"/>
      <c r="CFM3" s="318"/>
      <c r="CFN3" s="318"/>
      <c r="CFO3" s="318"/>
      <c r="CFP3" s="318"/>
      <c r="CFQ3" s="318"/>
      <c r="CFR3" s="318"/>
      <c r="CFS3" s="318"/>
      <c r="CFT3" s="318"/>
      <c r="CFU3" s="318"/>
      <c r="CFV3" s="318"/>
      <c r="CFW3" s="318"/>
      <c r="CFX3" s="318"/>
      <c r="CFY3" s="318"/>
      <c r="CFZ3" s="318"/>
      <c r="CGA3" s="318"/>
      <c r="CGB3" s="318"/>
      <c r="CGC3" s="318"/>
      <c r="CGD3" s="318"/>
      <c r="CGE3" s="318"/>
      <c r="CGF3" s="318"/>
      <c r="CGG3" s="318"/>
      <c r="CGH3" s="318"/>
      <c r="CGI3" s="318"/>
      <c r="CGJ3" s="318"/>
      <c r="CGK3" s="318"/>
      <c r="CGL3" s="318"/>
      <c r="CGM3" s="318"/>
      <c r="CGN3" s="318"/>
      <c r="CGO3" s="318"/>
      <c r="CGP3" s="318"/>
      <c r="CGQ3" s="318"/>
      <c r="CGR3" s="318"/>
      <c r="CGS3" s="318"/>
      <c r="CGT3" s="318"/>
      <c r="CGU3" s="318"/>
      <c r="CGV3" s="318"/>
      <c r="CGW3" s="318"/>
      <c r="CGX3" s="318"/>
      <c r="CGY3" s="318"/>
      <c r="CGZ3" s="318"/>
      <c r="CHA3" s="318"/>
      <c r="CHB3" s="318"/>
      <c r="CHC3" s="318"/>
      <c r="CHD3" s="318"/>
      <c r="CHE3" s="318"/>
      <c r="CHF3" s="318"/>
      <c r="CHG3" s="318"/>
      <c r="CHH3" s="318"/>
      <c r="CHI3" s="318"/>
      <c r="CHJ3" s="318"/>
      <c r="CHK3" s="318"/>
      <c r="CHL3" s="318"/>
      <c r="CHM3" s="318"/>
      <c r="CHN3" s="318"/>
      <c r="CHO3" s="318"/>
      <c r="CHP3" s="318"/>
      <c r="CHQ3" s="318"/>
      <c r="CHR3" s="318"/>
      <c r="CHS3" s="318"/>
      <c r="CHT3" s="318"/>
      <c r="CHU3" s="318"/>
      <c r="CHV3" s="318"/>
      <c r="CHW3" s="318"/>
      <c r="CHX3" s="318"/>
      <c r="CHY3" s="318"/>
      <c r="CHZ3" s="318"/>
      <c r="CIA3" s="318"/>
      <c r="CIB3" s="318"/>
      <c r="CIC3" s="318"/>
      <c r="CID3" s="318"/>
      <c r="CIE3" s="318"/>
      <c r="CIF3" s="318"/>
      <c r="CIG3" s="318"/>
      <c r="CIH3" s="318"/>
      <c r="CII3" s="318"/>
      <c r="CIJ3" s="318"/>
      <c r="CIK3" s="318"/>
      <c r="CIL3" s="318"/>
      <c r="CIM3" s="318"/>
      <c r="CIN3" s="318"/>
      <c r="CIO3" s="318"/>
      <c r="CIP3" s="318"/>
      <c r="CIQ3" s="318"/>
      <c r="CIR3" s="318"/>
      <c r="CIS3" s="318"/>
      <c r="CIT3" s="318"/>
      <c r="CIU3" s="318"/>
      <c r="CIV3" s="318"/>
      <c r="CIW3" s="318"/>
      <c r="CIX3" s="318"/>
      <c r="CIY3" s="318"/>
      <c r="CIZ3" s="318"/>
      <c r="CJA3" s="318"/>
      <c r="CJB3" s="318"/>
      <c r="CJC3" s="318"/>
      <c r="CJD3" s="318"/>
      <c r="CJE3" s="318"/>
      <c r="CJF3" s="318"/>
      <c r="CJG3" s="318"/>
      <c r="CJH3" s="318"/>
      <c r="CJI3" s="318"/>
      <c r="CJJ3" s="318"/>
      <c r="CJK3" s="318"/>
      <c r="CJL3" s="318"/>
      <c r="CJM3" s="318"/>
      <c r="CJN3" s="318"/>
      <c r="CJO3" s="318"/>
      <c r="CJP3" s="318"/>
      <c r="CJQ3" s="318"/>
      <c r="CJR3" s="318"/>
      <c r="CJS3" s="318"/>
      <c r="CJT3" s="318"/>
      <c r="CJU3" s="318"/>
      <c r="CJV3" s="318"/>
      <c r="CJW3" s="318"/>
      <c r="CJX3" s="318"/>
      <c r="CJY3" s="318"/>
      <c r="CJZ3" s="318"/>
      <c r="CKA3" s="318"/>
      <c r="CKB3" s="318"/>
      <c r="CKC3" s="318"/>
      <c r="CKD3" s="318"/>
      <c r="CKE3" s="318"/>
      <c r="CKF3" s="318"/>
      <c r="CKG3" s="318"/>
      <c r="CKH3" s="318"/>
      <c r="CKI3" s="318"/>
      <c r="CKJ3" s="318"/>
      <c r="CKK3" s="318"/>
      <c r="CKL3" s="318"/>
      <c r="CKM3" s="318"/>
      <c r="CKN3" s="318"/>
      <c r="CKO3" s="318"/>
      <c r="CKP3" s="318"/>
      <c r="CKQ3" s="318"/>
      <c r="CKR3" s="318"/>
      <c r="CKS3" s="318"/>
      <c r="CKT3" s="318"/>
      <c r="CKU3" s="318"/>
      <c r="CKV3" s="318"/>
      <c r="CKW3" s="318"/>
      <c r="CKX3" s="318"/>
      <c r="CKY3" s="318"/>
      <c r="CKZ3" s="318"/>
      <c r="CLA3" s="318"/>
      <c r="CLB3" s="318"/>
      <c r="CLC3" s="318"/>
      <c r="CLD3" s="318"/>
      <c r="CLE3" s="318"/>
      <c r="CLF3" s="318"/>
      <c r="CLG3" s="318"/>
      <c r="CLH3" s="318"/>
      <c r="CLI3" s="318"/>
      <c r="CLJ3" s="318"/>
      <c r="CLK3" s="318"/>
      <c r="CLL3" s="318"/>
      <c r="CLM3" s="318"/>
      <c r="CLN3" s="318"/>
      <c r="CLO3" s="318"/>
      <c r="CLP3" s="318"/>
      <c r="CLQ3" s="318"/>
      <c r="CLR3" s="318"/>
      <c r="CLS3" s="318"/>
      <c r="CLT3" s="318"/>
      <c r="CLU3" s="318"/>
      <c r="CLV3" s="318"/>
      <c r="CLW3" s="318"/>
      <c r="CLX3" s="318"/>
      <c r="CLY3" s="318"/>
      <c r="CLZ3" s="318"/>
      <c r="CMA3" s="318"/>
      <c r="CMB3" s="318"/>
      <c r="CMC3" s="318"/>
      <c r="CMD3" s="318"/>
      <c r="CME3" s="318"/>
      <c r="CMF3" s="318"/>
      <c r="CMG3" s="318"/>
      <c r="CMH3" s="318"/>
      <c r="CMI3" s="318"/>
      <c r="CMJ3" s="318"/>
      <c r="CMK3" s="318"/>
      <c r="CML3" s="318"/>
      <c r="CMM3" s="318"/>
      <c r="CMN3" s="318"/>
      <c r="CMO3" s="318"/>
      <c r="CMP3" s="318"/>
      <c r="CMQ3" s="318"/>
      <c r="CMR3" s="318"/>
      <c r="CMS3" s="318"/>
      <c r="CMT3" s="318"/>
      <c r="CMU3" s="318"/>
      <c r="CMV3" s="318"/>
      <c r="CMW3" s="318"/>
      <c r="CMX3" s="318"/>
      <c r="CMY3" s="318"/>
      <c r="CMZ3" s="318"/>
      <c r="CNA3" s="318"/>
      <c r="CNB3" s="318"/>
      <c r="CNC3" s="318"/>
      <c r="CND3" s="318"/>
      <c r="CNE3" s="318"/>
      <c r="CNF3" s="318"/>
      <c r="CNG3" s="318"/>
      <c r="CNH3" s="318"/>
      <c r="CNI3" s="318"/>
      <c r="CNJ3" s="318"/>
      <c r="CNK3" s="318"/>
      <c r="CNL3" s="318"/>
      <c r="CNM3" s="318"/>
      <c r="CNN3" s="318"/>
      <c r="CNO3" s="318"/>
      <c r="CNP3" s="318"/>
      <c r="CNQ3" s="318"/>
      <c r="CNR3" s="318"/>
      <c r="CNS3" s="318"/>
      <c r="CNT3" s="318"/>
      <c r="CNU3" s="318"/>
      <c r="CNV3" s="318"/>
      <c r="CNW3" s="318"/>
      <c r="CNX3" s="318"/>
      <c r="CNY3" s="318"/>
      <c r="CNZ3" s="318"/>
      <c r="COA3" s="318"/>
      <c r="COB3" s="318"/>
      <c r="COC3" s="318"/>
      <c r="COD3" s="318"/>
      <c r="COE3" s="318"/>
      <c r="COF3" s="318"/>
      <c r="COG3" s="318"/>
      <c r="COH3" s="318"/>
      <c r="COI3" s="318"/>
      <c r="COJ3" s="318"/>
      <c r="COK3" s="318"/>
      <c r="COL3" s="318"/>
      <c r="COM3" s="318"/>
      <c r="CON3" s="318"/>
      <c r="COO3" s="318"/>
      <c r="COP3" s="318"/>
      <c r="COQ3" s="318"/>
      <c r="COR3" s="318"/>
      <c r="COS3" s="318"/>
      <c r="COT3" s="318"/>
      <c r="COU3" s="318"/>
      <c r="COV3" s="318"/>
      <c r="COW3" s="318"/>
      <c r="COX3" s="318"/>
      <c r="COY3" s="318"/>
      <c r="COZ3" s="318"/>
      <c r="CPA3" s="318"/>
      <c r="CPB3" s="318"/>
      <c r="CPC3" s="318"/>
      <c r="CPD3" s="318"/>
      <c r="CPE3" s="318"/>
      <c r="CPF3" s="318"/>
      <c r="CPG3" s="318"/>
      <c r="CPH3" s="318"/>
      <c r="CPI3" s="318"/>
      <c r="CPJ3" s="318"/>
      <c r="CPK3" s="318"/>
      <c r="CPL3" s="318"/>
      <c r="CPM3" s="318"/>
      <c r="CPN3" s="318"/>
      <c r="CPO3" s="318"/>
      <c r="CPP3" s="318"/>
      <c r="CPQ3" s="318"/>
      <c r="CPR3" s="318"/>
      <c r="CPS3" s="318"/>
      <c r="CPT3" s="318"/>
      <c r="CPU3" s="318"/>
      <c r="CPV3" s="318"/>
      <c r="CPW3" s="318"/>
      <c r="CPX3" s="318"/>
      <c r="CPY3" s="318"/>
      <c r="CPZ3" s="318"/>
      <c r="CQA3" s="318"/>
      <c r="CQB3" s="318"/>
      <c r="CQC3" s="318"/>
      <c r="CQD3" s="318"/>
      <c r="CQE3" s="318"/>
      <c r="CQF3" s="318"/>
      <c r="CQG3" s="318"/>
      <c r="CQH3" s="318"/>
      <c r="CQI3" s="318"/>
      <c r="CQJ3" s="318"/>
      <c r="CQK3" s="318"/>
      <c r="CQL3" s="318"/>
      <c r="CQM3" s="318"/>
      <c r="CQN3" s="318"/>
      <c r="CQO3" s="318"/>
      <c r="CQP3" s="318"/>
      <c r="CQQ3" s="318"/>
      <c r="CQR3" s="318"/>
      <c r="CQS3" s="318"/>
      <c r="CQT3" s="318"/>
      <c r="CQU3" s="318"/>
      <c r="CQV3" s="318"/>
      <c r="CQW3" s="318"/>
      <c r="CQX3" s="318"/>
      <c r="CQY3" s="318"/>
      <c r="CQZ3" s="318"/>
      <c r="CRA3" s="318"/>
      <c r="CRB3" s="318"/>
      <c r="CRC3" s="318"/>
      <c r="CRD3" s="318"/>
      <c r="CRE3" s="318"/>
      <c r="CRF3" s="318"/>
      <c r="CRG3" s="318"/>
      <c r="CRH3" s="318"/>
      <c r="CRI3" s="318"/>
      <c r="CRJ3" s="318"/>
      <c r="CRK3" s="318"/>
      <c r="CRL3" s="318"/>
      <c r="CRM3" s="318"/>
      <c r="CRN3" s="318"/>
      <c r="CRO3" s="318"/>
      <c r="CRP3" s="318"/>
      <c r="CRQ3" s="318"/>
      <c r="CRR3" s="318"/>
      <c r="CRS3" s="318"/>
      <c r="CRT3" s="318"/>
      <c r="CRU3" s="318"/>
      <c r="CRV3" s="318"/>
      <c r="CRW3" s="318"/>
      <c r="CRX3" s="318"/>
      <c r="CRY3" s="318"/>
      <c r="CRZ3" s="318"/>
      <c r="CSA3" s="318"/>
      <c r="CSB3" s="318"/>
      <c r="CSC3" s="318"/>
      <c r="CSD3" s="318"/>
      <c r="CSE3" s="318"/>
      <c r="CSF3" s="318"/>
      <c r="CSG3" s="318"/>
      <c r="CSH3" s="318"/>
      <c r="CSI3" s="318"/>
      <c r="CSJ3" s="318"/>
      <c r="CSK3" s="318"/>
      <c r="CSL3" s="318"/>
      <c r="CSM3" s="318"/>
      <c r="CSN3" s="318"/>
      <c r="CSO3" s="318"/>
      <c r="CSP3" s="318"/>
      <c r="CSQ3" s="318"/>
      <c r="CSR3" s="318"/>
      <c r="CSS3" s="318"/>
      <c r="CST3" s="318"/>
      <c r="CSU3" s="318"/>
      <c r="CSV3" s="318"/>
      <c r="CSW3" s="318"/>
      <c r="CSX3" s="318"/>
      <c r="CSY3" s="318"/>
      <c r="CSZ3" s="318"/>
      <c r="CTA3" s="318"/>
      <c r="CTB3" s="318"/>
      <c r="CTC3" s="318"/>
      <c r="CTD3" s="318"/>
      <c r="CTE3" s="318"/>
      <c r="CTF3" s="318"/>
      <c r="CTG3" s="318"/>
      <c r="CTH3" s="318"/>
      <c r="CTI3" s="318"/>
      <c r="CTJ3" s="318"/>
      <c r="CTK3" s="318"/>
      <c r="CTL3" s="318"/>
      <c r="CTM3" s="318"/>
      <c r="CTN3" s="318"/>
      <c r="CTO3" s="318"/>
      <c r="CTP3" s="318"/>
      <c r="CTQ3" s="318"/>
      <c r="CTR3" s="318"/>
      <c r="CTS3" s="318"/>
      <c r="CTT3" s="318"/>
      <c r="CTU3" s="318"/>
      <c r="CTV3" s="318"/>
      <c r="CTW3" s="318"/>
      <c r="CTX3" s="318"/>
      <c r="CTY3" s="318"/>
      <c r="CTZ3" s="318"/>
      <c r="CUA3" s="318"/>
      <c r="CUB3" s="318"/>
      <c r="CUC3" s="318"/>
      <c r="CUD3" s="318"/>
      <c r="CUE3" s="318"/>
      <c r="CUF3" s="318"/>
      <c r="CUG3" s="318"/>
      <c r="CUH3" s="318"/>
      <c r="CUI3" s="318"/>
      <c r="CUJ3" s="318"/>
      <c r="CUK3" s="318"/>
      <c r="CUL3" s="318"/>
      <c r="CUM3" s="318"/>
      <c r="CUN3" s="318"/>
      <c r="CUO3" s="318"/>
      <c r="CUP3" s="318"/>
      <c r="CUQ3" s="318"/>
      <c r="CUR3" s="318"/>
      <c r="CUS3" s="318"/>
      <c r="CUT3" s="318"/>
      <c r="CUU3" s="318"/>
      <c r="CUV3" s="318"/>
      <c r="CUW3" s="318"/>
      <c r="CUX3" s="318"/>
      <c r="CUY3" s="318"/>
      <c r="CUZ3" s="318"/>
      <c r="CVA3" s="318"/>
      <c r="CVB3" s="318"/>
      <c r="CVC3" s="318"/>
      <c r="CVD3" s="318"/>
      <c r="CVE3" s="318"/>
      <c r="CVF3" s="318"/>
      <c r="CVG3" s="318"/>
      <c r="CVH3" s="318"/>
      <c r="CVI3" s="318"/>
      <c r="CVJ3" s="318"/>
      <c r="CVK3" s="318"/>
      <c r="CVL3" s="318"/>
      <c r="CVM3" s="318"/>
      <c r="CVN3" s="318"/>
      <c r="CVO3" s="318"/>
      <c r="CVP3" s="318"/>
      <c r="CVQ3" s="318"/>
      <c r="CVR3" s="318"/>
      <c r="CVS3" s="318"/>
      <c r="CVT3" s="318"/>
      <c r="CVU3" s="318"/>
      <c r="CVV3" s="318"/>
      <c r="CVW3" s="318"/>
      <c r="CVX3" s="318"/>
      <c r="CVY3" s="318"/>
      <c r="CVZ3" s="318"/>
      <c r="CWA3" s="318"/>
      <c r="CWB3" s="318"/>
      <c r="CWC3" s="318"/>
      <c r="CWD3" s="318"/>
      <c r="CWE3" s="318"/>
      <c r="CWF3" s="318"/>
      <c r="CWG3" s="318"/>
      <c r="CWH3" s="318"/>
      <c r="CWI3" s="318"/>
      <c r="CWJ3" s="318"/>
      <c r="CWK3" s="318"/>
      <c r="CWL3" s="318"/>
      <c r="CWM3" s="318"/>
      <c r="CWN3" s="318"/>
      <c r="CWO3" s="318"/>
      <c r="CWP3" s="318"/>
      <c r="CWQ3" s="318"/>
      <c r="CWR3" s="318"/>
      <c r="CWS3" s="318"/>
      <c r="CWT3" s="318"/>
      <c r="CWU3" s="318"/>
      <c r="CWV3" s="318"/>
      <c r="CWW3" s="318"/>
      <c r="CWX3" s="318"/>
      <c r="CWY3" s="318"/>
      <c r="CWZ3" s="318"/>
      <c r="CXA3" s="318"/>
      <c r="CXB3" s="318"/>
      <c r="CXC3" s="318"/>
      <c r="CXD3" s="318"/>
      <c r="CXE3" s="318"/>
      <c r="CXF3" s="318"/>
      <c r="CXG3" s="318"/>
      <c r="CXH3" s="318"/>
      <c r="CXI3" s="318"/>
      <c r="CXJ3" s="318"/>
      <c r="CXK3" s="318"/>
      <c r="CXL3" s="318"/>
      <c r="CXM3" s="318"/>
      <c r="CXN3" s="318"/>
      <c r="CXO3" s="318"/>
      <c r="CXP3" s="318"/>
      <c r="CXQ3" s="318"/>
      <c r="CXR3" s="318"/>
      <c r="CXS3" s="318"/>
      <c r="CXT3" s="318"/>
      <c r="CXU3" s="318"/>
      <c r="CXV3" s="318"/>
      <c r="CXW3" s="318"/>
      <c r="CXX3" s="318"/>
      <c r="CXY3" s="318"/>
      <c r="CXZ3" s="318"/>
      <c r="CYA3" s="318"/>
      <c r="CYB3" s="318"/>
      <c r="CYC3" s="318"/>
      <c r="CYD3" s="318"/>
      <c r="CYE3" s="318"/>
      <c r="CYF3" s="318"/>
      <c r="CYG3" s="318"/>
      <c r="CYH3" s="318"/>
      <c r="CYI3" s="318"/>
      <c r="CYJ3" s="318"/>
      <c r="CYK3" s="318"/>
      <c r="CYL3" s="318"/>
      <c r="CYM3" s="318"/>
      <c r="CYN3" s="318"/>
      <c r="CYO3" s="318"/>
      <c r="CYP3" s="318"/>
      <c r="CYQ3" s="318"/>
      <c r="CYR3" s="318"/>
      <c r="CYS3" s="318"/>
      <c r="CYT3" s="318"/>
      <c r="CYU3" s="318"/>
      <c r="CYV3" s="318"/>
      <c r="CYW3" s="318"/>
      <c r="CYX3" s="318"/>
      <c r="CYY3" s="318"/>
      <c r="CYZ3" s="318"/>
      <c r="CZA3" s="318"/>
      <c r="CZB3" s="318"/>
      <c r="CZC3" s="318"/>
      <c r="CZD3" s="318"/>
      <c r="CZE3" s="318"/>
      <c r="CZF3" s="318"/>
      <c r="CZG3" s="318"/>
      <c r="CZH3" s="318"/>
      <c r="CZI3" s="318"/>
      <c r="CZJ3" s="318"/>
      <c r="CZK3" s="318"/>
      <c r="CZL3" s="318"/>
      <c r="CZM3" s="318"/>
      <c r="CZN3" s="318"/>
      <c r="CZO3" s="318"/>
      <c r="CZP3" s="318"/>
      <c r="CZQ3" s="318"/>
      <c r="CZR3" s="318"/>
      <c r="CZS3" s="318"/>
      <c r="CZT3" s="318"/>
      <c r="CZU3" s="318"/>
      <c r="CZV3" s="318"/>
      <c r="CZW3" s="318"/>
      <c r="CZX3" s="318"/>
      <c r="CZY3" s="318"/>
      <c r="CZZ3" s="318"/>
      <c r="DAA3" s="318"/>
      <c r="DAB3" s="318"/>
      <c r="DAC3" s="318"/>
      <c r="DAD3" s="318"/>
      <c r="DAE3" s="318"/>
      <c r="DAF3" s="318"/>
      <c r="DAG3" s="318"/>
      <c r="DAH3" s="318"/>
      <c r="DAI3" s="318"/>
      <c r="DAJ3" s="318"/>
      <c r="DAK3" s="318"/>
      <c r="DAL3" s="318"/>
      <c r="DAM3" s="318"/>
      <c r="DAN3" s="318"/>
      <c r="DAO3" s="318"/>
      <c r="DAP3" s="318"/>
      <c r="DAQ3" s="318"/>
      <c r="DAR3" s="318"/>
      <c r="DAS3" s="318"/>
      <c r="DAT3" s="318"/>
      <c r="DAU3" s="318"/>
      <c r="DAV3" s="318"/>
      <c r="DAW3" s="318"/>
      <c r="DAX3" s="318"/>
      <c r="DAY3" s="318"/>
      <c r="DAZ3" s="318"/>
      <c r="DBA3" s="318"/>
      <c r="DBB3" s="318"/>
      <c r="DBC3" s="318"/>
      <c r="DBD3" s="318"/>
      <c r="DBE3" s="318"/>
      <c r="DBF3" s="318"/>
      <c r="DBG3" s="318"/>
      <c r="DBH3" s="318"/>
      <c r="DBI3" s="318"/>
      <c r="DBJ3" s="318"/>
      <c r="DBK3" s="318"/>
      <c r="DBL3" s="318"/>
      <c r="DBM3" s="318"/>
      <c r="DBN3" s="318"/>
      <c r="DBO3" s="318"/>
      <c r="DBP3" s="318"/>
      <c r="DBQ3" s="318"/>
      <c r="DBR3" s="318"/>
      <c r="DBS3" s="318"/>
      <c r="DBT3" s="318"/>
      <c r="DBU3" s="318"/>
      <c r="DBV3" s="318"/>
      <c r="DBW3" s="318"/>
      <c r="DBX3" s="318"/>
      <c r="DBY3" s="318"/>
      <c r="DBZ3" s="318"/>
      <c r="DCA3" s="318"/>
      <c r="DCB3" s="318"/>
      <c r="DCC3" s="318"/>
      <c r="DCD3" s="318"/>
      <c r="DCE3" s="318"/>
      <c r="DCF3" s="318"/>
      <c r="DCG3" s="318"/>
      <c r="DCH3" s="318"/>
      <c r="DCI3" s="318"/>
      <c r="DCJ3" s="318"/>
      <c r="DCK3" s="318"/>
      <c r="DCL3" s="318"/>
      <c r="DCM3" s="318"/>
      <c r="DCN3" s="318"/>
      <c r="DCO3" s="318"/>
      <c r="DCP3" s="318"/>
      <c r="DCQ3" s="318"/>
      <c r="DCR3" s="318"/>
      <c r="DCS3" s="318"/>
      <c r="DCT3" s="318"/>
      <c r="DCU3" s="318"/>
      <c r="DCV3" s="318"/>
      <c r="DCW3" s="318"/>
      <c r="DCX3" s="318"/>
      <c r="DCY3" s="318"/>
      <c r="DCZ3" s="318"/>
      <c r="DDA3" s="318"/>
      <c r="DDB3" s="318"/>
      <c r="DDC3" s="318"/>
      <c r="DDD3" s="318"/>
      <c r="DDE3" s="318"/>
      <c r="DDF3" s="318"/>
      <c r="DDG3" s="318"/>
      <c r="DDH3" s="318"/>
      <c r="DDI3" s="318"/>
      <c r="DDJ3" s="318"/>
      <c r="DDK3" s="318"/>
      <c r="DDL3" s="318"/>
      <c r="DDM3" s="318"/>
      <c r="DDN3" s="318"/>
      <c r="DDO3" s="318"/>
      <c r="DDP3" s="318"/>
      <c r="DDQ3" s="318"/>
      <c r="DDR3" s="318"/>
      <c r="DDS3" s="318"/>
      <c r="DDT3" s="318"/>
      <c r="DDU3" s="318"/>
      <c r="DDV3" s="318"/>
      <c r="DDW3" s="318"/>
      <c r="DDX3" s="318"/>
      <c r="DDY3" s="318"/>
      <c r="DDZ3" s="318"/>
      <c r="DEA3" s="318"/>
      <c r="DEB3" s="318"/>
      <c r="DEC3" s="318"/>
      <c r="DED3" s="318"/>
      <c r="DEE3" s="318"/>
      <c r="DEF3" s="318"/>
      <c r="DEG3" s="318"/>
      <c r="DEH3" s="318"/>
      <c r="DEI3" s="318"/>
      <c r="DEJ3" s="318"/>
      <c r="DEK3" s="318"/>
      <c r="DEL3" s="318"/>
      <c r="DEM3" s="318"/>
      <c r="DEN3" s="318"/>
      <c r="DEO3" s="318"/>
      <c r="DEP3" s="318"/>
      <c r="DEQ3" s="318"/>
      <c r="DER3" s="318"/>
      <c r="DES3" s="318"/>
      <c r="DET3" s="318"/>
      <c r="DEU3" s="318"/>
      <c r="DEV3" s="318"/>
      <c r="DEW3" s="318"/>
      <c r="DEX3" s="318"/>
      <c r="DEY3" s="318"/>
      <c r="DEZ3" s="318"/>
      <c r="DFA3" s="318"/>
      <c r="DFB3" s="318"/>
      <c r="DFC3" s="318"/>
      <c r="DFD3" s="318"/>
      <c r="DFE3" s="318"/>
      <c r="DFF3" s="318"/>
      <c r="DFG3" s="318"/>
      <c r="DFH3" s="318"/>
      <c r="DFI3" s="318"/>
      <c r="DFJ3" s="318"/>
      <c r="DFK3" s="318"/>
      <c r="DFL3" s="318"/>
      <c r="DFM3" s="318"/>
      <c r="DFN3" s="318"/>
      <c r="DFO3" s="318"/>
      <c r="DFP3" s="318"/>
      <c r="DFQ3" s="318"/>
      <c r="DFR3" s="318"/>
      <c r="DFS3" s="318"/>
      <c r="DFT3" s="318"/>
      <c r="DFU3" s="318"/>
      <c r="DFV3" s="318"/>
      <c r="DFW3" s="318"/>
      <c r="DFX3" s="318"/>
      <c r="DFY3" s="318"/>
      <c r="DFZ3" s="318"/>
      <c r="DGA3" s="318"/>
      <c r="DGB3" s="318"/>
      <c r="DGC3" s="318"/>
      <c r="DGD3" s="318"/>
      <c r="DGE3" s="318"/>
      <c r="DGF3" s="318"/>
      <c r="DGG3" s="318"/>
      <c r="DGH3" s="318"/>
      <c r="DGI3" s="318"/>
      <c r="DGJ3" s="318"/>
      <c r="DGK3" s="318"/>
      <c r="DGL3" s="318"/>
      <c r="DGM3" s="318"/>
      <c r="DGN3" s="318"/>
      <c r="DGO3" s="318"/>
      <c r="DGP3" s="318"/>
      <c r="DGQ3" s="318"/>
      <c r="DGR3" s="318"/>
      <c r="DGS3" s="318"/>
      <c r="DGT3" s="318"/>
      <c r="DGU3" s="318"/>
      <c r="DGV3" s="318"/>
      <c r="DGW3" s="318"/>
      <c r="DGX3" s="318"/>
      <c r="DGY3" s="318"/>
      <c r="DGZ3" s="318"/>
      <c r="DHA3" s="318"/>
      <c r="DHB3" s="318"/>
      <c r="DHC3" s="318"/>
      <c r="DHD3" s="318"/>
      <c r="DHE3" s="318"/>
      <c r="DHF3" s="318"/>
      <c r="DHG3" s="318"/>
      <c r="DHH3" s="318"/>
      <c r="DHI3" s="318"/>
      <c r="DHJ3" s="318"/>
      <c r="DHK3" s="318"/>
      <c r="DHL3" s="318"/>
      <c r="DHM3" s="318"/>
      <c r="DHN3" s="318"/>
      <c r="DHO3" s="318"/>
      <c r="DHP3" s="318"/>
      <c r="DHQ3" s="318"/>
      <c r="DHR3" s="318"/>
      <c r="DHS3" s="318"/>
      <c r="DHT3" s="318"/>
      <c r="DHU3" s="318"/>
      <c r="DHV3" s="318"/>
      <c r="DHW3" s="318"/>
      <c r="DHX3" s="318"/>
      <c r="DHY3" s="318"/>
      <c r="DHZ3" s="318"/>
      <c r="DIA3" s="318"/>
      <c r="DIB3" s="318"/>
      <c r="DIC3" s="318"/>
      <c r="DID3" s="318"/>
      <c r="DIE3" s="318"/>
      <c r="DIF3" s="318"/>
      <c r="DIG3" s="318"/>
      <c r="DIH3" s="318"/>
      <c r="DII3" s="318"/>
      <c r="DIJ3" s="318"/>
      <c r="DIK3" s="318"/>
      <c r="DIL3" s="318"/>
      <c r="DIM3" s="318"/>
      <c r="DIN3" s="318"/>
      <c r="DIO3" s="318"/>
      <c r="DIP3" s="318"/>
      <c r="DIQ3" s="318"/>
      <c r="DIR3" s="318"/>
      <c r="DIS3" s="318"/>
      <c r="DIT3" s="318"/>
      <c r="DIU3" s="318"/>
      <c r="DIV3" s="318"/>
      <c r="DIW3" s="318"/>
      <c r="DIX3" s="318"/>
      <c r="DIY3" s="318"/>
      <c r="DIZ3" s="318"/>
      <c r="DJA3" s="318"/>
      <c r="DJB3" s="318"/>
      <c r="DJC3" s="318"/>
      <c r="DJD3" s="318"/>
      <c r="DJE3" s="318"/>
      <c r="DJF3" s="318"/>
      <c r="DJG3" s="318"/>
      <c r="DJH3" s="318"/>
      <c r="DJI3" s="318"/>
      <c r="DJJ3" s="318"/>
      <c r="DJK3" s="318"/>
      <c r="DJL3" s="318"/>
      <c r="DJM3" s="318"/>
      <c r="DJN3" s="318"/>
      <c r="DJO3" s="318"/>
      <c r="DJP3" s="318"/>
      <c r="DJQ3" s="318"/>
      <c r="DJR3" s="318"/>
      <c r="DJS3" s="318"/>
      <c r="DJT3" s="318"/>
      <c r="DJU3" s="318"/>
      <c r="DJV3" s="318"/>
      <c r="DJW3" s="318"/>
      <c r="DJX3" s="318"/>
      <c r="DJY3" s="318"/>
      <c r="DJZ3" s="318"/>
      <c r="DKA3" s="318"/>
      <c r="DKB3" s="318"/>
      <c r="DKC3" s="318"/>
      <c r="DKD3" s="318"/>
      <c r="DKE3" s="318"/>
      <c r="DKF3" s="318"/>
      <c r="DKG3" s="318"/>
      <c r="DKH3" s="318"/>
      <c r="DKI3" s="318"/>
      <c r="DKJ3" s="318"/>
      <c r="DKK3" s="318"/>
      <c r="DKL3" s="318"/>
      <c r="DKM3" s="318"/>
      <c r="DKN3" s="318"/>
      <c r="DKO3" s="318"/>
      <c r="DKP3" s="318"/>
      <c r="DKQ3" s="318"/>
      <c r="DKR3" s="318"/>
      <c r="DKS3" s="318"/>
      <c r="DKT3" s="318"/>
      <c r="DKU3" s="318"/>
      <c r="DKV3" s="318"/>
      <c r="DKW3" s="318"/>
      <c r="DKX3" s="318"/>
      <c r="DKY3" s="318"/>
      <c r="DKZ3" s="318"/>
      <c r="DLA3" s="318"/>
      <c r="DLB3" s="318"/>
      <c r="DLC3" s="318"/>
      <c r="DLD3" s="318"/>
      <c r="DLE3" s="318"/>
      <c r="DLF3" s="318"/>
      <c r="DLG3" s="318"/>
      <c r="DLH3" s="318"/>
      <c r="DLI3" s="318"/>
      <c r="DLJ3" s="318"/>
      <c r="DLK3" s="318"/>
      <c r="DLL3" s="318"/>
      <c r="DLM3" s="318"/>
      <c r="DLN3" s="318"/>
      <c r="DLO3" s="318"/>
      <c r="DLP3" s="318"/>
      <c r="DLQ3" s="318"/>
      <c r="DLR3" s="318"/>
      <c r="DLS3" s="318"/>
      <c r="DLT3" s="318"/>
      <c r="DLU3" s="318"/>
      <c r="DLV3" s="318"/>
      <c r="DLW3" s="318"/>
      <c r="DLX3" s="318"/>
      <c r="DLY3" s="318"/>
      <c r="DLZ3" s="318"/>
      <c r="DMA3" s="318"/>
      <c r="DMB3" s="318"/>
      <c r="DMC3" s="318"/>
      <c r="DMD3" s="318"/>
      <c r="DME3" s="318"/>
      <c r="DMF3" s="318"/>
      <c r="DMG3" s="318"/>
      <c r="DMH3" s="318"/>
      <c r="DMI3" s="318"/>
      <c r="DMJ3" s="318"/>
      <c r="DMK3" s="318"/>
      <c r="DML3" s="318"/>
      <c r="DMM3" s="318"/>
      <c r="DMN3" s="318"/>
      <c r="DMO3" s="318"/>
      <c r="DMP3" s="318"/>
      <c r="DMQ3" s="318"/>
      <c r="DMR3" s="318"/>
      <c r="DMS3" s="318"/>
      <c r="DMT3" s="318"/>
      <c r="DMU3" s="318"/>
      <c r="DMV3" s="318"/>
      <c r="DMW3" s="318"/>
      <c r="DMX3" s="318"/>
      <c r="DMY3" s="318"/>
      <c r="DMZ3" s="318"/>
      <c r="DNA3" s="318"/>
      <c r="DNB3" s="318"/>
      <c r="DNC3" s="318"/>
      <c r="DND3" s="318"/>
      <c r="DNE3" s="318"/>
      <c r="DNF3" s="318"/>
      <c r="DNG3" s="318"/>
      <c r="DNH3" s="318"/>
      <c r="DNI3" s="318"/>
      <c r="DNJ3" s="318"/>
      <c r="DNK3" s="318"/>
      <c r="DNL3" s="318"/>
      <c r="DNM3" s="318"/>
      <c r="DNN3" s="318"/>
      <c r="DNO3" s="318"/>
      <c r="DNP3" s="318"/>
      <c r="DNQ3" s="318"/>
      <c r="DNR3" s="318"/>
      <c r="DNS3" s="318"/>
      <c r="DNT3" s="318"/>
      <c r="DNU3" s="318"/>
      <c r="DNV3" s="318"/>
      <c r="DNW3" s="318"/>
      <c r="DNX3" s="318"/>
      <c r="DNY3" s="318"/>
      <c r="DNZ3" s="318"/>
      <c r="DOA3" s="318"/>
      <c r="DOB3" s="318"/>
      <c r="DOC3" s="318"/>
      <c r="DOD3" s="318"/>
      <c r="DOE3" s="318"/>
      <c r="DOF3" s="318"/>
      <c r="DOG3" s="318"/>
      <c r="DOH3" s="318"/>
      <c r="DOI3" s="318"/>
      <c r="DOJ3" s="318"/>
      <c r="DOK3" s="318"/>
      <c r="DOL3" s="318"/>
      <c r="DOM3" s="318"/>
      <c r="DON3" s="318"/>
      <c r="DOO3" s="318"/>
      <c r="DOP3" s="318"/>
      <c r="DOQ3" s="318"/>
      <c r="DOR3" s="318"/>
      <c r="DOS3" s="318"/>
      <c r="DOT3" s="318"/>
      <c r="DOU3" s="318"/>
      <c r="DOV3" s="318"/>
      <c r="DOW3" s="318"/>
      <c r="DOX3" s="318"/>
      <c r="DOY3" s="318"/>
      <c r="DOZ3" s="318"/>
      <c r="DPA3" s="318"/>
      <c r="DPB3" s="318"/>
      <c r="DPC3" s="318"/>
      <c r="DPD3" s="318"/>
      <c r="DPE3" s="318"/>
      <c r="DPF3" s="318"/>
      <c r="DPG3" s="318"/>
      <c r="DPH3" s="318"/>
      <c r="DPI3" s="318"/>
      <c r="DPJ3" s="318"/>
      <c r="DPK3" s="318"/>
      <c r="DPL3" s="318"/>
      <c r="DPM3" s="318"/>
      <c r="DPN3" s="318"/>
      <c r="DPO3" s="318"/>
      <c r="DPP3" s="318"/>
      <c r="DPQ3" s="318"/>
      <c r="DPR3" s="318"/>
      <c r="DPS3" s="318"/>
      <c r="DPT3" s="318"/>
      <c r="DPU3" s="318"/>
      <c r="DPV3" s="318"/>
      <c r="DPW3" s="318"/>
      <c r="DPX3" s="318"/>
      <c r="DPY3" s="318"/>
      <c r="DPZ3" s="318"/>
      <c r="DQA3" s="318"/>
      <c r="DQB3" s="318"/>
      <c r="DQC3" s="318"/>
      <c r="DQD3" s="318"/>
      <c r="DQE3" s="318"/>
      <c r="DQF3" s="318"/>
      <c r="DQG3" s="318"/>
      <c r="DQH3" s="318"/>
      <c r="DQI3" s="318"/>
      <c r="DQJ3" s="318"/>
      <c r="DQK3" s="318"/>
      <c r="DQL3" s="318"/>
      <c r="DQM3" s="318"/>
      <c r="DQN3" s="318"/>
      <c r="DQO3" s="318"/>
      <c r="DQP3" s="318"/>
      <c r="DQQ3" s="318"/>
      <c r="DQR3" s="318"/>
      <c r="DQS3" s="318"/>
      <c r="DQT3" s="318"/>
      <c r="DQU3" s="318"/>
      <c r="DQV3" s="318"/>
      <c r="DQW3" s="318"/>
      <c r="DQX3" s="318"/>
      <c r="DQY3" s="318"/>
      <c r="DQZ3" s="318"/>
      <c r="DRA3" s="318"/>
      <c r="DRB3" s="318"/>
      <c r="DRC3" s="318"/>
      <c r="DRD3" s="318"/>
      <c r="DRE3" s="318"/>
      <c r="DRF3" s="318"/>
      <c r="DRG3" s="318"/>
      <c r="DRH3" s="318"/>
      <c r="DRI3" s="318"/>
      <c r="DRJ3" s="318"/>
      <c r="DRK3" s="318"/>
      <c r="DRL3" s="318"/>
      <c r="DRM3" s="318"/>
      <c r="DRN3" s="318"/>
      <c r="DRO3" s="318"/>
      <c r="DRP3" s="318"/>
      <c r="DRQ3" s="318"/>
      <c r="DRR3" s="318"/>
      <c r="DRS3" s="318"/>
      <c r="DRT3" s="318"/>
      <c r="DRU3" s="318"/>
      <c r="DRV3" s="318"/>
      <c r="DRW3" s="318"/>
      <c r="DRX3" s="318"/>
      <c r="DRY3" s="318"/>
      <c r="DRZ3" s="318"/>
      <c r="DSA3" s="318"/>
      <c r="DSB3" s="318"/>
      <c r="DSC3" s="318"/>
      <c r="DSD3" s="318"/>
      <c r="DSE3" s="318"/>
      <c r="DSF3" s="318"/>
      <c r="DSG3" s="318"/>
      <c r="DSH3" s="318"/>
      <c r="DSI3" s="318"/>
      <c r="DSJ3" s="318"/>
      <c r="DSK3" s="318"/>
      <c r="DSL3" s="318"/>
      <c r="DSM3" s="318"/>
      <c r="DSN3" s="318"/>
      <c r="DSO3" s="318"/>
      <c r="DSP3" s="318"/>
      <c r="DSQ3" s="318"/>
      <c r="DSR3" s="318"/>
      <c r="DSS3" s="318"/>
      <c r="DST3" s="318"/>
      <c r="DSU3" s="318"/>
      <c r="DSV3" s="318"/>
      <c r="DSW3" s="318"/>
      <c r="DSX3" s="318"/>
      <c r="DSY3" s="318"/>
      <c r="DSZ3" s="318"/>
      <c r="DTA3" s="318"/>
      <c r="DTB3" s="318"/>
      <c r="DTC3" s="318"/>
      <c r="DTD3" s="318"/>
      <c r="DTE3" s="318"/>
      <c r="DTF3" s="318"/>
      <c r="DTG3" s="318"/>
      <c r="DTH3" s="318"/>
      <c r="DTI3" s="318"/>
      <c r="DTJ3" s="318"/>
      <c r="DTK3" s="318"/>
      <c r="DTL3" s="318"/>
      <c r="DTM3" s="318"/>
      <c r="DTN3" s="318"/>
      <c r="DTO3" s="318"/>
      <c r="DTP3" s="318"/>
      <c r="DTQ3" s="318"/>
      <c r="DTR3" s="318"/>
      <c r="DTS3" s="318"/>
      <c r="DTT3" s="318"/>
      <c r="DTU3" s="318"/>
      <c r="DTV3" s="318"/>
      <c r="DTW3" s="318"/>
      <c r="DTX3" s="318"/>
      <c r="DTY3" s="318"/>
      <c r="DTZ3" s="318"/>
      <c r="DUA3" s="318"/>
      <c r="DUB3" s="318"/>
      <c r="DUC3" s="318"/>
      <c r="DUD3" s="318"/>
      <c r="DUE3" s="318"/>
      <c r="DUF3" s="318"/>
      <c r="DUG3" s="318"/>
      <c r="DUH3" s="318"/>
      <c r="DUI3" s="318"/>
      <c r="DUJ3" s="318"/>
      <c r="DUK3" s="318"/>
      <c r="DUL3" s="318"/>
      <c r="DUM3" s="318"/>
      <c r="DUN3" s="318"/>
      <c r="DUO3" s="318"/>
      <c r="DUP3" s="318"/>
      <c r="DUQ3" s="318"/>
      <c r="DUR3" s="318"/>
      <c r="DUS3" s="318"/>
      <c r="DUT3" s="318"/>
      <c r="DUU3" s="318"/>
      <c r="DUV3" s="318"/>
      <c r="DUW3" s="318"/>
      <c r="DUX3" s="318"/>
      <c r="DUY3" s="318"/>
      <c r="DUZ3" s="318"/>
      <c r="DVA3" s="318"/>
      <c r="DVB3" s="318"/>
      <c r="DVC3" s="318"/>
      <c r="DVD3" s="318"/>
      <c r="DVE3" s="318"/>
      <c r="DVF3" s="318"/>
      <c r="DVG3" s="318"/>
      <c r="DVH3" s="318"/>
      <c r="DVI3" s="318"/>
      <c r="DVJ3" s="318"/>
      <c r="DVK3" s="318"/>
      <c r="DVL3" s="318"/>
      <c r="DVM3" s="318"/>
      <c r="DVN3" s="318"/>
      <c r="DVO3" s="318"/>
      <c r="DVP3" s="318"/>
      <c r="DVQ3" s="318"/>
      <c r="DVR3" s="318"/>
      <c r="DVS3" s="318"/>
      <c r="DVT3" s="318"/>
      <c r="DVU3" s="318"/>
      <c r="DVV3" s="318"/>
      <c r="DVW3" s="318"/>
      <c r="DVX3" s="318"/>
      <c r="DVY3" s="318"/>
      <c r="DVZ3" s="318"/>
      <c r="DWA3" s="318"/>
      <c r="DWB3" s="318"/>
      <c r="DWC3" s="318"/>
      <c r="DWD3" s="318"/>
      <c r="DWE3" s="318"/>
      <c r="DWF3" s="318"/>
      <c r="DWG3" s="318"/>
      <c r="DWH3" s="318"/>
      <c r="DWI3" s="318"/>
      <c r="DWJ3" s="318"/>
      <c r="DWK3" s="318"/>
      <c r="DWL3" s="318"/>
      <c r="DWM3" s="318"/>
      <c r="DWN3" s="318"/>
      <c r="DWO3" s="318"/>
      <c r="DWP3" s="318"/>
      <c r="DWQ3" s="318"/>
      <c r="DWR3" s="318"/>
      <c r="DWS3" s="318"/>
      <c r="DWT3" s="318"/>
      <c r="DWU3" s="318"/>
      <c r="DWV3" s="318"/>
      <c r="DWW3" s="318"/>
      <c r="DWX3" s="318"/>
      <c r="DWY3" s="318"/>
      <c r="DWZ3" s="318"/>
      <c r="DXA3" s="318"/>
      <c r="DXB3" s="318"/>
      <c r="DXC3" s="318"/>
      <c r="DXD3" s="318"/>
      <c r="DXE3" s="318"/>
      <c r="DXF3" s="318"/>
      <c r="DXG3" s="318"/>
      <c r="DXH3" s="318"/>
      <c r="DXI3" s="318"/>
      <c r="DXJ3" s="318"/>
      <c r="DXK3" s="318"/>
      <c r="DXL3" s="318"/>
      <c r="DXM3" s="318"/>
      <c r="DXN3" s="318"/>
      <c r="DXO3" s="318"/>
      <c r="DXP3" s="318"/>
      <c r="DXQ3" s="318"/>
      <c r="DXR3" s="318"/>
      <c r="DXS3" s="318"/>
      <c r="DXT3" s="318"/>
      <c r="DXU3" s="318"/>
      <c r="DXV3" s="318"/>
      <c r="DXW3" s="318"/>
      <c r="DXX3" s="318"/>
      <c r="DXY3" s="318"/>
      <c r="DXZ3" s="318"/>
      <c r="DYA3" s="318"/>
      <c r="DYB3" s="318"/>
      <c r="DYC3" s="318"/>
      <c r="DYD3" s="318"/>
      <c r="DYE3" s="318"/>
      <c r="DYF3" s="318"/>
      <c r="DYG3" s="318"/>
      <c r="DYH3" s="318"/>
      <c r="DYI3" s="318"/>
      <c r="DYJ3" s="318"/>
      <c r="DYK3" s="318"/>
      <c r="DYL3" s="318"/>
      <c r="DYM3" s="318"/>
      <c r="DYN3" s="318"/>
      <c r="DYO3" s="318"/>
      <c r="DYP3" s="318"/>
      <c r="DYQ3" s="318"/>
      <c r="DYR3" s="318"/>
      <c r="DYS3" s="318"/>
      <c r="DYT3" s="318"/>
      <c r="DYU3" s="318"/>
      <c r="DYV3" s="318"/>
      <c r="DYW3" s="318"/>
      <c r="DYX3" s="318"/>
      <c r="DYY3" s="318"/>
      <c r="DYZ3" s="318"/>
      <c r="DZA3" s="318"/>
      <c r="DZB3" s="318"/>
      <c r="DZC3" s="318"/>
      <c r="DZD3" s="318"/>
      <c r="DZE3" s="318"/>
      <c r="DZF3" s="318"/>
      <c r="DZG3" s="318"/>
      <c r="DZH3" s="318"/>
      <c r="DZI3" s="318"/>
      <c r="DZJ3" s="318"/>
      <c r="DZK3" s="318"/>
      <c r="DZL3" s="318"/>
      <c r="DZM3" s="318"/>
      <c r="DZN3" s="318"/>
      <c r="DZO3" s="318"/>
      <c r="DZP3" s="318"/>
      <c r="DZQ3" s="318"/>
      <c r="DZR3" s="318"/>
      <c r="DZS3" s="318"/>
      <c r="DZT3" s="318"/>
      <c r="DZU3" s="318"/>
      <c r="DZV3" s="318"/>
      <c r="DZW3" s="318"/>
      <c r="DZX3" s="318"/>
      <c r="DZY3" s="318"/>
      <c r="DZZ3" s="318"/>
      <c r="EAA3" s="318"/>
      <c r="EAB3" s="318"/>
      <c r="EAC3" s="318"/>
      <c r="EAD3" s="318"/>
      <c r="EAE3" s="318"/>
      <c r="EAF3" s="318"/>
      <c r="EAG3" s="318"/>
      <c r="EAH3" s="318"/>
      <c r="EAI3" s="318"/>
      <c r="EAJ3" s="318"/>
      <c r="EAK3" s="318"/>
      <c r="EAL3" s="318"/>
      <c r="EAM3" s="318"/>
      <c r="EAN3" s="318"/>
      <c r="EAO3" s="318"/>
      <c r="EAP3" s="318"/>
      <c r="EAQ3" s="318"/>
      <c r="EAR3" s="318"/>
      <c r="EAS3" s="318"/>
      <c r="EAT3" s="318"/>
      <c r="EAU3" s="318"/>
      <c r="EAV3" s="318"/>
      <c r="EAW3" s="318"/>
      <c r="EAX3" s="318"/>
      <c r="EAY3" s="318"/>
      <c r="EAZ3" s="318"/>
      <c r="EBA3" s="318"/>
      <c r="EBB3" s="318"/>
      <c r="EBC3" s="318"/>
      <c r="EBD3" s="318"/>
      <c r="EBE3" s="318"/>
      <c r="EBF3" s="318"/>
      <c r="EBG3" s="318"/>
      <c r="EBH3" s="318"/>
      <c r="EBI3" s="318"/>
      <c r="EBJ3" s="318"/>
      <c r="EBK3" s="318"/>
      <c r="EBL3" s="318"/>
      <c r="EBM3" s="318"/>
      <c r="EBN3" s="318"/>
      <c r="EBO3" s="318"/>
      <c r="EBP3" s="318"/>
      <c r="EBQ3" s="318"/>
      <c r="EBR3" s="318"/>
      <c r="EBS3" s="318"/>
      <c r="EBT3" s="318"/>
      <c r="EBU3" s="318"/>
      <c r="EBV3" s="318"/>
      <c r="EBW3" s="318"/>
      <c r="EBX3" s="318"/>
      <c r="EBY3" s="318"/>
      <c r="EBZ3" s="318"/>
      <c r="ECA3" s="318"/>
      <c r="ECB3" s="318"/>
      <c r="ECC3" s="318"/>
      <c r="ECD3" s="318"/>
      <c r="ECE3" s="318"/>
      <c r="ECF3" s="318"/>
      <c r="ECG3" s="318"/>
      <c r="ECH3" s="318"/>
      <c r="ECI3" s="318"/>
      <c r="ECJ3" s="318"/>
      <c r="ECK3" s="318"/>
      <c r="ECL3" s="318"/>
      <c r="ECM3" s="318"/>
      <c r="ECN3" s="318"/>
      <c r="ECO3" s="318"/>
      <c r="ECP3" s="318"/>
      <c r="ECQ3" s="318"/>
      <c r="ECR3" s="318"/>
      <c r="ECS3" s="318"/>
      <c r="ECT3" s="318"/>
      <c r="ECU3" s="318"/>
      <c r="ECV3" s="318"/>
      <c r="ECW3" s="318"/>
      <c r="ECX3" s="318"/>
      <c r="ECY3" s="318"/>
      <c r="ECZ3" s="318"/>
      <c r="EDA3" s="318"/>
      <c r="EDB3" s="318"/>
      <c r="EDC3" s="318"/>
      <c r="EDD3" s="318"/>
      <c r="EDE3" s="318"/>
      <c r="EDF3" s="318"/>
      <c r="EDG3" s="318"/>
      <c r="EDH3" s="318"/>
      <c r="EDI3" s="318"/>
      <c r="EDJ3" s="318"/>
      <c r="EDK3" s="318"/>
      <c r="EDL3" s="318"/>
      <c r="EDM3" s="318"/>
      <c r="EDN3" s="318"/>
      <c r="EDO3" s="318"/>
      <c r="EDP3" s="318"/>
      <c r="EDQ3" s="318"/>
      <c r="EDR3" s="318"/>
      <c r="EDS3" s="318"/>
      <c r="EDT3" s="318"/>
      <c r="EDU3" s="318"/>
      <c r="EDV3" s="318"/>
      <c r="EDW3" s="318"/>
      <c r="EDX3" s="318"/>
      <c r="EDY3" s="318"/>
      <c r="EDZ3" s="318"/>
      <c r="EEA3" s="318"/>
      <c r="EEB3" s="318"/>
      <c r="EEC3" s="318"/>
      <c r="EED3" s="318"/>
      <c r="EEE3" s="318"/>
      <c r="EEF3" s="318"/>
      <c r="EEG3" s="318"/>
      <c r="EEH3" s="318"/>
      <c r="EEI3" s="318"/>
      <c r="EEJ3" s="318"/>
      <c r="EEK3" s="318"/>
      <c r="EEL3" s="318"/>
      <c r="EEM3" s="318"/>
      <c r="EEN3" s="318"/>
      <c r="EEO3" s="318"/>
      <c r="EEP3" s="318"/>
      <c r="EEQ3" s="318"/>
      <c r="EER3" s="318"/>
      <c r="EES3" s="318"/>
      <c r="EET3" s="318"/>
      <c r="EEU3" s="318"/>
      <c r="EEV3" s="318"/>
      <c r="EEW3" s="318"/>
      <c r="EEX3" s="318"/>
      <c r="EEY3" s="318"/>
      <c r="EEZ3" s="318"/>
      <c r="EFA3" s="318"/>
      <c r="EFB3" s="318"/>
      <c r="EFC3" s="318"/>
      <c r="EFD3" s="318"/>
      <c r="EFE3" s="318"/>
      <c r="EFF3" s="318"/>
      <c r="EFG3" s="318"/>
      <c r="EFH3" s="318"/>
      <c r="EFI3" s="318"/>
      <c r="EFJ3" s="318"/>
      <c r="EFK3" s="318"/>
      <c r="EFL3" s="318"/>
      <c r="EFM3" s="318"/>
      <c r="EFN3" s="318"/>
      <c r="EFO3" s="318"/>
      <c r="EFP3" s="318"/>
      <c r="EFQ3" s="318"/>
      <c r="EFR3" s="318"/>
      <c r="EFS3" s="318"/>
      <c r="EFT3" s="318"/>
      <c r="EFU3" s="318"/>
      <c r="EFV3" s="318"/>
      <c r="EFW3" s="318"/>
      <c r="EFX3" s="318"/>
      <c r="EFY3" s="318"/>
      <c r="EFZ3" s="318"/>
      <c r="EGA3" s="318"/>
      <c r="EGB3" s="318"/>
      <c r="EGC3" s="318"/>
      <c r="EGD3" s="318"/>
      <c r="EGE3" s="318"/>
      <c r="EGF3" s="318"/>
      <c r="EGG3" s="318"/>
      <c r="EGH3" s="318"/>
      <c r="EGI3" s="318"/>
      <c r="EGJ3" s="318"/>
      <c r="EGK3" s="318"/>
      <c r="EGL3" s="318"/>
      <c r="EGM3" s="318"/>
      <c r="EGN3" s="318"/>
      <c r="EGO3" s="318"/>
      <c r="EGP3" s="318"/>
      <c r="EGQ3" s="318"/>
      <c r="EGR3" s="318"/>
      <c r="EGS3" s="318"/>
      <c r="EGT3" s="318"/>
      <c r="EGU3" s="318"/>
      <c r="EGV3" s="318"/>
      <c r="EGW3" s="318"/>
      <c r="EGX3" s="318"/>
      <c r="EGY3" s="318"/>
      <c r="EGZ3" s="318"/>
      <c r="EHA3" s="318"/>
      <c r="EHB3" s="318"/>
      <c r="EHC3" s="318"/>
      <c r="EHD3" s="318"/>
      <c r="EHE3" s="318"/>
      <c r="EHF3" s="318"/>
      <c r="EHG3" s="318"/>
      <c r="EHH3" s="318"/>
      <c r="EHI3" s="318"/>
      <c r="EHJ3" s="318"/>
      <c r="EHK3" s="318"/>
      <c r="EHL3" s="318"/>
      <c r="EHM3" s="318"/>
      <c r="EHN3" s="318"/>
      <c r="EHO3" s="318"/>
      <c r="EHP3" s="318"/>
      <c r="EHQ3" s="318"/>
      <c r="EHR3" s="318"/>
      <c r="EHS3" s="318"/>
      <c r="EHT3" s="318"/>
      <c r="EHU3" s="318"/>
      <c r="EHV3" s="318"/>
      <c r="EHW3" s="318"/>
      <c r="EHX3" s="318"/>
      <c r="EHY3" s="318"/>
      <c r="EHZ3" s="318"/>
      <c r="EIA3" s="318"/>
      <c r="EIB3" s="318"/>
      <c r="EIC3" s="318"/>
      <c r="EID3" s="318"/>
      <c r="EIE3" s="318"/>
      <c r="EIF3" s="318"/>
      <c r="EIG3" s="318"/>
      <c r="EIH3" s="318"/>
      <c r="EII3" s="318"/>
      <c r="EIJ3" s="318"/>
      <c r="EIK3" s="318"/>
      <c r="EIL3" s="318"/>
      <c r="EIM3" s="318"/>
      <c r="EIN3" s="318"/>
      <c r="EIO3" s="318"/>
      <c r="EIP3" s="318"/>
      <c r="EIQ3" s="318"/>
      <c r="EIR3" s="318"/>
      <c r="EIS3" s="318"/>
      <c r="EIT3" s="318"/>
      <c r="EIU3" s="318"/>
      <c r="EIV3" s="318"/>
      <c r="EIW3" s="318"/>
      <c r="EIX3" s="318"/>
      <c r="EIY3" s="318"/>
      <c r="EIZ3" s="318"/>
      <c r="EJA3" s="318"/>
      <c r="EJB3" s="318"/>
      <c r="EJC3" s="318"/>
      <c r="EJD3" s="318"/>
      <c r="EJE3" s="318"/>
      <c r="EJF3" s="318"/>
      <c r="EJG3" s="318"/>
      <c r="EJH3" s="318"/>
      <c r="EJI3" s="318"/>
      <c r="EJJ3" s="318"/>
      <c r="EJK3" s="318"/>
      <c r="EJL3" s="318"/>
      <c r="EJM3" s="318"/>
      <c r="EJN3" s="318"/>
      <c r="EJO3" s="318"/>
      <c r="EJP3" s="318"/>
      <c r="EJQ3" s="318"/>
      <c r="EJR3" s="318"/>
      <c r="EJS3" s="318"/>
      <c r="EJT3" s="318"/>
      <c r="EJU3" s="318"/>
      <c r="EJV3" s="318"/>
      <c r="EJW3" s="318"/>
      <c r="EJX3" s="318"/>
      <c r="EJY3" s="318"/>
      <c r="EJZ3" s="318"/>
      <c r="EKA3" s="318"/>
      <c r="EKB3" s="318"/>
      <c r="EKC3" s="318"/>
      <c r="EKD3" s="318"/>
      <c r="EKE3" s="318"/>
      <c r="EKF3" s="318"/>
      <c r="EKG3" s="318"/>
      <c r="EKH3" s="318"/>
      <c r="EKI3" s="318"/>
      <c r="EKJ3" s="318"/>
      <c r="EKK3" s="318"/>
      <c r="EKL3" s="318"/>
      <c r="EKM3" s="318"/>
      <c r="EKN3" s="318"/>
      <c r="EKO3" s="318"/>
      <c r="EKP3" s="318"/>
      <c r="EKQ3" s="318"/>
      <c r="EKR3" s="318"/>
      <c r="EKS3" s="318"/>
      <c r="EKT3" s="318"/>
      <c r="EKU3" s="318"/>
      <c r="EKV3" s="318"/>
      <c r="EKW3" s="318"/>
      <c r="EKX3" s="318"/>
      <c r="EKY3" s="318"/>
      <c r="EKZ3" s="318"/>
      <c r="ELA3" s="318"/>
      <c r="ELB3" s="318"/>
      <c r="ELC3" s="318"/>
      <c r="ELD3" s="318"/>
      <c r="ELE3" s="318"/>
      <c r="ELF3" s="318"/>
      <c r="ELG3" s="318"/>
      <c r="ELH3" s="318"/>
      <c r="ELI3" s="318"/>
      <c r="ELJ3" s="318"/>
      <c r="ELK3" s="318"/>
      <c r="ELL3" s="318"/>
      <c r="ELM3" s="318"/>
      <c r="ELN3" s="318"/>
      <c r="ELO3" s="318"/>
      <c r="ELP3" s="318"/>
      <c r="ELQ3" s="318"/>
      <c r="ELR3" s="318"/>
      <c r="ELS3" s="318"/>
      <c r="ELT3" s="318"/>
      <c r="ELU3" s="318"/>
      <c r="ELV3" s="318"/>
      <c r="ELW3" s="318"/>
      <c r="ELX3" s="318"/>
      <c r="ELY3" s="318"/>
      <c r="ELZ3" s="318"/>
      <c r="EMA3" s="318"/>
      <c r="EMB3" s="318"/>
      <c r="EMC3" s="318"/>
      <c r="EMD3" s="318"/>
      <c r="EME3" s="318"/>
      <c r="EMF3" s="318"/>
      <c r="EMG3" s="318"/>
      <c r="EMH3" s="318"/>
      <c r="EMI3" s="318"/>
      <c r="EMJ3" s="318"/>
      <c r="EMK3" s="318"/>
      <c r="EML3" s="318"/>
      <c r="EMM3" s="318"/>
      <c r="EMN3" s="318"/>
      <c r="EMO3" s="318"/>
      <c r="EMP3" s="318"/>
      <c r="EMQ3" s="318"/>
      <c r="EMR3" s="318"/>
      <c r="EMS3" s="318"/>
      <c r="EMT3" s="318"/>
      <c r="EMU3" s="318"/>
      <c r="EMV3" s="318"/>
      <c r="EMW3" s="318"/>
      <c r="EMX3" s="318"/>
      <c r="EMY3" s="318"/>
      <c r="EMZ3" s="318"/>
      <c r="ENA3" s="318"/>
      <c r="ENB3" s="318"/>
      <c r="ENC3" s="318"/>
      <c r="END3" s="318"/>
      <c r="ENE3" s="318"/>
      <c r="ENF3" s="318"/>
      <c r="ENG3" s="318"/>
      <c r="ENH3" s="318"/>
      <c r="ENI3" s="318"/>
      <c r="ENJ3" s="318"/>
      <c r="ENK3" s="318"/>
      <c r="ENL3" s="318"/>
      <c r="ENM3" s="318"/>
      <c r="ENN3" s="318"/>
      <c r="ENO3" s="318"/>
      <c r="ENP3" s="318"/>
      <c r="ENQ3" s="318"/>
      <c r="ENR3" s="318"/>
      <c r="ENS3" s="318"/>
      <c r="ENT3" s="318"/>
      <c r="ENU3" s="318"/>
      <c r="ENV3" s="318"/>
      <c r="ENW3" s="318"/>
      <c r="ENX3" s="318"/>
      <c r="ENY3" s="318"/>
      <c r="ENZ3" s="318"/>
      <c r="EOA3" s="318"/>
      <c r="EOB3" s="318"/>
      <c r="EOC3" s="318"/>
      <c r="EOD3" s="318"/>
      <c r="EOE3" s="318"/>
      <c r="EOF3" s="318"/>
      <c r="EOG3" s="318"/>
      <c r="EOH3" s="318"/>
      <c r="EOI3" s="318"/>
      <c r="EOJ3" s="318"/>
      <c r="EOK3" s="318"/>
      <c r="EOL3" s="318"/>
      <c r="EOM3" s="318"/>
      <c r="EON3" s="318"/>
      <c r="EOO3" s="318"/>
      <c r="EOP3" s="318"/>
      <c r="EOQ3" s="318"/>
      <c r="EOR3" s="318"/>
      <c r="EOS3" s="318"/>
      <c r="EOT3" s="318"/>
      <c r="EOU3" s="318"/>
      <c r="EOV3" s="318"/>
      <c r="EOW3" s="318"/>
      <c r="EOX3" s="318"/>
      <c r="EOY3" s="318"/>
      <c r="EOZ3" s="318"/>
      <c r="EPA3" s="318"/>
      <c r="EPB3" s="318"/>
      <c r="EPC3" s="318"/>
      <c r="EPD3" s="318"/>
      <c r="EPE3" s="318"/>
      <c r="EPF3" s="318"/>
      <c r="EPG3" s="318"/>
      <c r="EPH3" s="318"/>
      <c r="EPI3" s="318"/>
      <c r="EPJ3" s="318"/>
      <c r="EPK3" s="318"/>
      <c r="EPL3" s="318"/>
      <c r="EPM3" s="318"/>
      <c r="EPN3" s="318"/>
      <c r="EPO3" s="318"/>
      <c r="EPP3" s="318"/>
      <c r="EPQ3" s="318"/>
      <c r="EPR3" s="318"/>
      <c r="EPS3" s="318"/>
      <c r="EPT3" s="318"/>
      <c r="EPU3" s="318"/>
      <c r="EPV3" s="318"/>
      <c r="EPW3" s="318"/>
      <c r="EPX3" s="318"/>
      <c r="EPY3" s="318"/>
      <c r="EPZ3" s="318"/>
      <c r="EQA3" s="318"/>
      <c r="EQB3" s="318"/>
      <c r="EQC3" s="318"/>
      <c r="EQD3" s="318"/>
      <c r="EQE3" s="318"/>
      <c r="EQF3" s="318"/>
      <c r="EQG3" s="318"/>
      <c r="EQH3" s="318"/>
      <c r="EQI3" s="318"/>
      <c r="EQJ3" s="318"/>
      <c r="EQK3" s="318"/>
      <c r="EQL3" s="318"/>
      <c r="EQM3" s="318"/>
      <c r="EQN3" s="318"/>
      <c r="EQO3" s="318"/>
      <c r="EQP3" s="318"/>
      <c r="EQQ3" s="318"/>
      <c r="EQR3" s="318"/>
      <c r="EQS3" s="318"/>
      <c r="EQT3" s="318"/>
      <c r="EQU3" s="318"/>
      <c r="EQV3" s="318"/>
      <c r="EQW3" s="318"/>
      <c r="EQX3" s="318"/>
      <c r="EQY3" s="318"/>
      <c r="EQZ3" s="318"/>
      <c r="ERA3" s="318"/>
      <c r="ERB3" s="318"/>
      <c r="ERC3" s="318"/>
      <c r="ERD3" s="318"/>
      <c r="ERE3" s="318"/>
      <c r="ERF3" s="318"/>
      <c r="ERG3" s="318"/>
      <c r="ERH3" s="318"/>
      <c r="ERI3" s="318"/>
      <c r="ERJ3" s="318"/>
      <c r="ERK3" s="318"/>
      <c r="ERL3" s="318"/>
      <c r="ERM3" s="318"/>
      <c r="ERN3" s="318"/>
      <c r="ERO3" s="318"/>
      <c r="ERP3" s="318"/>
      <c r="ERQ3" s="318"/>
      <c r="ERR3" s="318"/>
      <c r="ERS3" s="318"/>
      <c r="ERT3" s="318"/>
      <c r="ERU3" s="318"/>
      <c r="ERV3" s="318"/>
      <c r="ERW3" s="318"/>
      <c r="ERX3" s="318"/>
      <c r="ERY3" s="318"/>
      <c r="ERZ3" s="318"/>
      <c r="ESA3" s="318"/>
      <c r="ESB3" s="318"/>
      <c r="ESC3" s="318"/>
      <c r="ESD3" s="318"/>
      <c r="ESE3" s="318"/>
      <c r="ESF3" s="318"/>
      <c r="ESG3" s="318"/>
      <c r="ESH3" s="318"/>
      <c r="ESI3" s="318"/>
      <c r="ESJ3" s="318"/>
      <c r="ESK3" s="318"/>
      <c r="ESL3" s="318"/>
      <c r="ESM3" s="318"/>
      <c r="ESN3" s="318"/>
      <c r="ESO3" s="318"/>
      <c r="ESP3" s="318"/>
      <c r="ESQ3" s="318"/>
      <c r="ESR3" s="318"/>
      <c r="ESS3" s="318"/>
      <c r="EST3" s="318"/>
      <c r="ESU3" s="318"/>
      <c r="ESV3" s="318"/>
      <c r="ESW3" s="318"/>
      <c r="ESX3" s="318"/>
      <c r="ESY3" s="318"/>
      <c r="ESZ3" s="318"/>
      <c r="ETA3" s="318"/>
      <c r="ETB3" s="318"/>
      <c r="ETC3" s="318"/>
      <c r="ETD3" s="318"/>
      <c r="ETE3" s="318"/>
      <c r="ETF3" s="318"/>
      <c r="ETG3" s="318"/>
      <c r="ETH3" s="318"/>
      <c r="ETI3" s="318"/>
      <c r="ETJ3" s="318"/>
      <c r="ETK3" s="318"/>
      <c r="ETL3" s="318"/>
      <c r="ETM3" s="318"/>
      <c r="ETN3" s="318"/>
      <c r="ETO3" s="318"/>
      <c r="ETP3" s="318"/>
      <c r="ETQ3" s="318"/>
      <c r="ETR3" s="318"/>
      <c r="ETS3" s="318"/>
      <c r="ETT3" s="318"/>
      <c r="ETU3" s="318"/>
      <c r="ETV3" s="318"/>
      <c r="ETW3" s="318"/>
      <c r="ETX3" s="318"/>
      <c r="ETY3" s="318"/>
      <c r="ETZ3" s="318"/>
      <c r="EUA3" s="318"/>
      <c r="EUB3" s="318"/>
      <c r="EUC3" s="318"/>
      <c r="EUD3" s="318"/>
      <c r="EUE3" s="318"/>
      <c r="EUF3" s="318"/>
      <c r="EUG3" s="318"/>
      <c r="EUH3" s="318"/>
      <c r="EUI3" s="318"/>
      <c r="EUJ3" s="318"/>
      <c r="EUK3" s="318"/>
      <c r="EUL3" s="318"/>
      <c r="EUM3" s="318"/>
      <c r="EUN3" s="318"/>
      <c r="EUO3" s="318"/>
      <c r="EUP3" s="318"/>
      <c r="EUQ3" s="318"/>
      <c r="EUR3" s="318"/>
      <c r="EUS3" s="318"/>
      <c r="EUT3" s="318"/>
      <c r="EUU3" s="318"/>
      <c r="EUV3" s="318"/>
      <c r="EUW3" s="318"/>
      <c r="EUX3" s="318"/>
      <c r="EUY3" s="318"/>
      <c r="EUZ3" s="318"/>
      <c r="EVA3" s="318"/>
      <c r="EVB3" s="318"/>
      <c r="EVC3" s="318"/>
      <c r="EVD3" s="318"/>
      <c r="EVE3" s="318"/>
      <c r="EVF3" s="318"/>
      <c r="EVG3" s="318"/>
      <c r="EVH3" s="318"/>
      <c r="EVI3" s="318"/>
      <c r="EVJ3" s="318"/>
      <c r="EVK3" s="318"/>
      <c r="EVL3" s="318"/>
      <c r="EVM3" s="318"/>
      <c r="EVN3" s="318"/>
      <c r="EVO3" s="318"/>
      <c r="EVP3" s="318"/>
      <c r="EVQ3" s="318"/>
      <c r="EVR3" s="318"/>
      <c r="EVS3" s="318"/>
      <c r="EVT3" s="318"/>
      <c r="EVU3" s="318"/>
      <c r="EVV3" s="318"/>
      <c r="EVW3" s="318"/>
      <c r="EVX3" s="318"/>
      <c r="EVY3" s="318"/>
      <c r="EVZ3" s="318"/>
      <c r="EWA3" s="318"/>
      <c r="EWB3" s="318"/>
      <c r="EWC3" s="318"/>
      <c r="EWD3" s="318"/>
      <c r="EWE3" s="318"/>
      <c r="EWF3" s="318"/>
      <c r="EWG3" s="318"/>
      <c r="EWH3" s="318"/>
      <c r="EWI3" s="318"/>
      <c r="EWJ3" s="318"/>
      <c r="EWK3" s="318"/>
      <c r="EWL3" s="318"/>
      <c r="EWM3" s="318"/>
      <c r="EWN3" s="318"/>
      <c r="EWO3" s="318"/>
      <c r="EWP3" s="318"/>
      <c r="EWQ3" s="318"/>
      <c r="EWR3" s="318"/>
      <c r="EWS3" s="318"/>
      <c r="EWT3" s="318"/>
      <c r="EWU3" s="318"/>
      <c r="EWV3" s="318"/>
      <c r="EWW3" s="318"/>
      <c r="EWX3" s="318"/>
      <c r="EWY3" s="318"/>
      <c r="EWZ3" s="318"/>
      <c r="EXA3" s="318"/>
      <c r="EXB3" s="318"/>
      <c r="EXC3" s="318"/>
      <c r="EXD3" s="318"/>
      <c r="EXE3" s="318"/>
      <c r="EXF3" s="318"/>
      <c r="EXG3" s="318"/>
      <c r="EXH3" s="318"/>
      <c r="EXI3" s="318"/>
      <c r="EXJ3" s="318"/>
      <c r="EXK3" s="318"/>
      <c r="EXL3" s="318"/>
      <c r="EXM3" s="318"/>
      <c r="EXN3" s="318"/>
      <c r="EXO3" s="318"/>
      <c r="EXP3" s="318"/>
      <c r="EXQ3" s="318"/>
      <c r="EXR3" s="318"/>
      <c r="EXS3" s="318"/>
      <c r="EXT3" s="318"/>
      <c r="EXU3" s="318"/>
      <c r="EXV3" s="318"/>
      <c r="EXW3" s="318"/>
      <c r="EXX3" s="318"/>
      <c r="EXY3" s="318"/>
      <c r="EXZ3" s="318"/>
      <c r="EYA3" s="318"/>
      <c r="EYB3" s="318"/>
      <c r="EYC3" s="318"/>
      <c r="EYD3" s="318"/>
      <c r="EYE3" s="318"/>
      <c r="EYF3" s="318"/>
      <c r="EYG3" s="318"/>
      <c r="EYH3" s="318"/>
      <c r="EYI3" s="318"/>
      <c r="EYJ3" s="318"/>
      <c r="EYK3" s="318"/>
      <c r="EYL3" s="318"/>
      <c r="EYM3" s="318"/>
      <c r="EYN3" s="318"/>
      <c r="EYO3" s="318"/>
      <c r="EYP3" s="318"/>
      <c r="EYQ3" s="318"/>
      <c r="EYR3" s="318"/>
      <c r="EYS3" s="318"/>
      <c r="EYT3" s="318"/>
      <c r="EYU3" s="318"/>
      <c r="EYV3" s="318"/>
      <c r="EYW3" s="318"/>
      <c r="EYX3" s="318"/>
      <c r="EYY3" s="318"/>
      <c r="EYZ3" s="318"/>
      <c r="EZA3" s="318"/>
      <c r="EZB3" s="318"/>
      <c r="EZC3" s="318"/>
      <c r="EZD3" s="318"/>
      <c r="EZE3" s="318"/>
      <c r="EZF3" s="318"/>
      <c r="EZG3" s="318"/>
      <c r="EZH3" s="318"/>
      <c r="EZI3" s="318"/>
      <c r="EZJ3" s="318"/>
      <c r="EZK3" s="318"/>
      <c r="EZL3" s="318"/>
      <c r="EZM3" s="318"/>
      <c r="EZN3" s="318"/>
      <c r="EZO3" s="318"/>
      <c r="EZP3" s="318"/>
      <c r="EZQ3" s="318"/>
      <c r="EZR3" s="318"/>
      <c r="EZS3" s="318"/>
      <c r="EZT3" s="318"/>
      <c r="EZU3" s="318"/>
      <c r="EZV3" s="318"/>
      <c r="EZW3" s="318"/>
      <c r="EZX3" s="318"/>
      <c r="EZY3" s="318"/>
      <c r="EZZ3" s="318"/>
      <c r="FAA3" s="318"/>
      <c r="FAB3" s="318"/>
      <c r="FAC3" s="318"/>
      <c r="FAD3" s="318"/>
      <c r="FAE3" s="318"/>
      <c r="FAF3" s="318"/>
      <c r="FAG3" s="318"/>
      <c r="FAH3" s="318"/>
      <c r="FAI3" s="318"/>
      <c r="FAJ3" s="318"/>
      <c r="FAK3" s="318"/>
      <c r="FAL3" s="318"/>
      <c r="FAM3" s="318"/>
      <c r="FAN3" s="318"/>
      <c r="FAO3" s="318"/>
      <c r="FAP3" s="318"/>
      <c r="FAQ3" s="318"/>
      <c r="FAR3" s="318"/>
      <c r="FAS3" s="318"/>
      <c r="FAT3" s="318"/>
      <c r="FAU3" s="318"/>
      <c r="FAV3" s="318"/>
      <c r="FAW3" s="318"/>
      <c r="FAX3" s="318"/>
      <c r="FAY3" s="318"/>
      <c r="FAZ3" s="318"/>
      <c r="FBA3" s="318"/>
      <c r="FBB3" s="318"/>
      <c r="FBC3" s="318"/>
      <c r="FBD3" s="318"/>
      <c r="FBE3" s="318"/>
      <c r="FBF3" s="318"/>
      <c r="FBG3" s="318"/>
      <c r="FBH3" s="318"/>
      <c r="FBI3" s="318"/>
      <c r="FBJ3" s="318"/>
      <c r="FBK3" s="318"/>
      <c r="FBL3" s="318"/>
      <c r="FBM3" s="318"/>
      <c r="FBN3" s="318"/>
      <c r="FBO3" s="318"/>
      <c r="FBP3" s="318"/>
      <c r="FBQ3" s="318"/>
      <c r="FBR3" s="318"/>
      <c r="FBS3" s="318"/>
      <c r="FBT3" s="318"/>
      <c r="FBU3" s="318"/>
      <c r="FBV3" s="318"/>
      <c r="FBW3" s="318"/>
      <c r="FBX3" s="318"/>
      <c r="FBY3" s="318"/>
      <c r="FBZ3" s="318"/>
      <c r="FCA3" s="318"/>
      <c r="FCB3" s="318"/>
      <c r="FCC3" s="318"/>
      <c r="FCD3" s="318"/>
      <c r="FCE3" s="318"/>
      <c r="FCF3" s="318"/>
      <c r="FCG3" s="318"/>
      <c r="FCH3" s="318"/>
      <c r="FCI3" s="318"/>
      <c r="FCJ3" s="318"/>
      <c r="FCK3" s="318"/>
      <c r="FCL3" s="318"/>
      <c r="FCM3" s="318"/>
      <c r="FCN3" s="318"/>
      <c r="FCO3" s="318"/>
      <c r="FCP3" s="318"/>
      <c r="FCQ3" s="318"/>
      <c r="FCR3" s="318"/>
      <c r="FCS3" s="318"/>
      <c r="FCT3" s="318"/>
      <c r="FCU3" s="318"/>
      <c r="FCV3" s="318"/>
      <c r="FCW3" s="318"/>
      <c r="FCX3" s="318"/>
      <c r="FCY3" s="318"/>
      <c r="FCZ3" s="318"/>
      <c r="FDA3" s="318"/>
      <c r="FDB3" s="318"/>
      <c r="FDC3" s="318"/>
      <c r="FDD3" s="318"/>
      <c r="FDE3" s="318"/>
      <c r="FDF3" s="318"/>
      <c r="FDG3" s="318"/>
      <c r="FDH3" s="318"/>
      <c r="FDI3" s="318"/>
      <c r="FDJ3" s="318"/>
      <c r="FDK3" s="318"/>
      <c r="FDL3" s="318"/>
      <c r="FDM3" s="318"/>
      <c r="FDN3" s="318"/>
      <c r="FDO3" s="318"/>
      <c r="FDP3" s="318"/>
      <c r="FDQ3" s="318"/>
      <c r="FDR3" s="318"/>
      <c r="FDS3" s="318"/>
      <c r="FDT3" s="318"/>
      <c r="FDU3" s="318"/>
      <c r="FDV3" s="318"/>
      <c r="FDW3" s="318"/>
      <c r="FDX3" s="318"/>
      <c r="FDY3" s="318"/>
      <c r="FDZ3" s="318"/>
      <c r="FEA3" s="318"/>
      <c r="FEB3" s="318"/>
      <c r="FEC3" s="318"/>
      <c r="FED3" s="318"/>
      <c r="FEE3" s="318"/>
      <c r="FEF3" s="318"/>
      <c r="FEG3" s="318"/>
      <c r="FEH3" s="318"/>
      <c r="FEI3" s="318"/>
      <c r="FEJ3" s="318"/>
      <c r="FEK3" s="318"/>
      <c r="FEL3" s="318"/>
      <c r="FEM3" s="318"/>
      <c r="FEN3" s="318"/>
      <c r="FEO3" s="318"/>
      <c r="FEP3" s="318"/>
      <c r="FEQ3" s="318"/>
      <c r="FER3" s="318"/>
      <c r="FES3" s="318"/>
      <c r="FET3" s="318"/>
      <c r="FEU3" s="318"/>
      <c r="FEV3" s="318"/>
      <c r="FEW3" s="318"/>
      <c r="FEX3" s="318"/>
      <c r="FEY3" s="318"/>
      <c r="FEZ3" s="318"/>
      <c r="FFA3" s="318"/>
      <c r="FFB3" s="318"/>
      <c r="FFC3" s="318"/>
      <c r="FFD3" s="318"/>
      <c r="FFE3" s="318"/>
      <c r="FFF3" s="318"/>
      <c r="FFG3" s="318"/>
      <c r="FFH3" s="318"/>
      <c r="FFI3" s="318"/>
      <c r="FFJ3" s="318"/>
      <c r="FFK3" s="318"/>
      <c r="FFL3" s="318"/>
      <c r="FFM3" s="318"/>
      <c r="FFN3" s="318"/>
      <c r="FFO3" s="318"/>
      <c r="FFP3" s="318"/>
      <c r="FFQ3" s="318"/>
      <c r="FFR3" s="318"/>
      <c r="FFS3" s="318"/>
      <c r="FFT3" s="318"/>
      <c r="FFU3" s="318"/>
      <c r="FFV3" s="318"/>
      <c r="FFW3" s="318"/>
      <c r="FFX3" s="318"/>
      <c r="FFY3" s="318"/>
      <c r="FFZ3" s="318"/>
      <c r="FGA3" s="318"/>
      <c r="FGB3" s="318"/>
      <c r="FGC3" s="318"/>
      <c r="FGD3" s="318"/>
      <c r="FGE3" s="318"/>
      <c r="FGF3" s="318"/>
      <c r="FGG3" s="318"/>
      <c r="FGH3" s="318"/>
      <c r="FGI3" s="318"/>
      <c r="FGJ3" s="318"/>
      <c r="FGK3" s="318"/>
      <c r="FGL3" s="318"/>
      <c r="FGM3" s="318"/>
      <c r="FGN3" s="318"/>
      <c r="FGO3" s="318"/>
      <c r="FGP3" s="318"/>
      <c r="FGQ3" s="318"/>
      <c r="FGR3" s="318"/>
      <c r="FGS3" s="318"/>
      <c r="FGT3" s="318"/>
      <c r="FGU3" s="318"/>
      <c r="FGV3" s="318"/>
      <c r="FGW3" s="318"/>
      <c r="FGX3" s="318"/>
      <c r="FGY3" s="318"/>
      <c r="FGZ3" s="318"/>
      <c r="FHA3" s="318"/>
      <c r="FHB3" s="318"/>
      <c r="FHC3" s="318"/>
      <c r="FHD3" s="318"/>
      <c r="FHE3" s="318"/>
      <c r="FHF3" s="318"/>
      <c r="FHG3" s="318"/>
      <c r="FHH3" s="318"/>
      <c r="FHI3" s="318"/>
      <c r="FHJ3" s="318"/>
      <c r="FHK3" s="318"/>
      <c r="FHL3" s="318"/>
      <c r="FHM3" s="318"/>
      <c r="FHN3" s="318"/>
      <c r="FHO3" s="318"/>
      <c r="FHP3" s="318"/>
      <c r="FHQ3" s="318"/>
      <c r="FHR3" s="318"/>
      <c r="FHS3" s="318"/>
      <c r="FHT3" s="318"/>
      <c r="FHU3" s="318"/>
      <c r="FHV3" s="318"/>
      <c r="FHW3" s="318"/>
      <c r="FHX3" s="318"/>
      <c r="FHY3" s="318"/>
      <c r="FHZ3" s="318"/>
      <c r="FIA3" s="318"/>
      <c r="FIB3" s="318"/>
      <c r="FIC3" s="318"/>
      <c r="FID3" s="318"/>
      <c r="FIE3" s="318"/>
      <c r="FIF3" s="318"/>
      <c r="FIG3" s="318"/>
      <c r="FIH3" s="318"/>
      <c r="FII3" s="318"/>
      <c r="FIJ3" s="318"/>
      <c r="FIK3" s="318"/>
      <c r="FIL3" s="318"/>
      <c r="FIM3" s="318"/>
      <c r="FIN3" s="318"/>
      <c r="FIO3" s="318"/>
      <c r="FIP3" s="318"/>
      <c r="FIQ3" s="318"/>
      <c r="FIR3" s="318"/>
      <c r="FIS3" s="318"/>
      <c r="FIT3" s="318"/>
      <c r="FIU3" s="318"/>
      <c r="FIV3" s="318"/>
      <c r="FIW3" s="318"/>
      <c r="FIX3" s="318"/>
      <c r="FIY3" s="318"/>
      <c r="FIZ3" s="318"/>
      <c r="FJA3" s="318"/>
      <c r="FJB3" s="318"/>
      <c r="FJC3" s="318"/>
      <c r="FJD3" s="318"/>
      <c r="FJE3" s="318"/>
      <c r="FJF3" s="318"/>
      <c r="FJG3" s="318"/>
      <c r="FJH3" s="318"/>
      <c r="FJI3" s="318"/>
      <c r="FJJ3" s="318"/>
      <c r="FJK3" s="318"/>
      <c r="FJL3" s="318"/>
      <c r="FJM3" s="318"/>
      <c r="FJN3" s="318"/>
      <c r="FJO3" s="318"/>
      <c r="FJP3" s="318"/>
      <c r="FJQ3" s="318"/>
      <c r="FJR3" s="318"/>
      <c r="FJS3" s="318"/>
      <c r="FJT3" s="318"/>
      <c r="FJU3" s="318"/>
      <c r="FJV3" s="318"/>
      <c r="FJW3" s="318"/>
      <c r="FJX3" s="318"/>
      <c r="FJY3" s="318"/>
      <c r="FJZ3" s="318"/>
      <c r="FKA3" s="318"/>
      <c r="FKB3" s="318"/>
      <c r="FKC3" s="318"/>
      <c r="FKD3" s="318"/>
      <c r="FKE3" s="318"/>
      <c r="FKF3" s="318"/>
      <c r="FKG3" s="318"/>
      <c r="FKH3" s="318"/>
      <c r="FKI3" s="318"/>
      <c r="FKJ3" s="318"/>
      <c r="FKK3" s="318"/>
      <c r="FKL3" s="318"/>
      <c r="FKM3" s="318"/>
      <c r="FKN3" s="318"/>
      <c r="FKO3" s="318"/>
      <c r="FKP3" s="318"/>
      <c r="FKQ3" s="318"/>
      <c r="FKR3" s="318"/>
      <c r="FKS3" s="318"/>
      <c r="FKT3" s="318"/>
      <c r="FKU3" s="318"/>
      <c r="FKV3" s="318"/>
      <c r="FKW3" s="318"/>
      <c r="FKX3" s="318"/>
      <c r="FKY3" s="318"/>
      <c r="FKZ3" s="318"/>
      <c r="FLA3" s="318"/>
      <c r="FLB3" s="318"/>
      <c r="FLC3" s="318"/>
      <c r="FLD3" s="318"/>
      <c r="FLE3" s="318"/>
      <c r="FLF3" s="318"/>
      <c r="FLG3" s="318"/>
      <c r="FLH3" s="318"/>
      <c r="FLI3" s="318"/>
      <c r="FLJ3" s="318"/>
      <c r="FLK3" s="318"/>
      <c r="FLL3" s="318"/>
      <c r="FLM3" s="318"/>
      <c r="FLN3" s="318"/>
      <c r="FLO3" s="318"/>
      <c r="FLP3" s="318"/>
      <c r="FLQ3" s="318"/>
      <c r="FLR3" s="318"/>
      <c r="FLS3" s="318"/>
      <c r="FLT3" s="318"/>
      <c r="FLU3" s="318"/>
      <c r="FLV3" s="318"/>
      <c r="FLW3" s="318"/>
      <c r="FLX3" s="318"/>
      <c r="FLY3" s="318"/>
      <c r="FLZ3" s="318"/>
      <c r="FMA3" s="318"/>
      <c r="FMB3" s="318"/>
      <c r="FMC3" s="318"/>
      <c r="FMD3" s="318"/>
      <c r="FME3" s="318"/>
      <c r="FMF3" s="318"/>
      <c r="FMG3" s="318"/>
      <c r="FMH3" s="318"/>
      <c r="FMI3" s="318"/>
      <c r="FMJ3" s="318"/>
      <c r="FMK3" s="318"/>
      <c r="FML3" s="318"/>
      <c r="FMM3" s="318"/>
      <c r="FMN3" s="318"/>
      <c r="FMO3" s="318"/>
      <c r="FMP3" s="318"/>
      <c r="FMQ3" s="318"/>
      <c r="FMR3" s="318"/>
      <c r="FMS3" s="318"/>
      <c r="FMT3" s="318"/>
      <c r="FMU3" s="318"/>
      <c r="FMV3" s="318"/>
      <c r="FMW3" s="318"/>
      <c r="FMX3" s="318"/>
      <c r="FMY3" s="318"/>
      <c r="FMZ3" s="318"/>
      <c r="FNA3" s="318"/>
      <c r="FNB3" s="318"/>
      <c r="FNC3" s="318"/>
      <c r="FND3" s="318"/>
      <c r="FNE3" s="318"/>
      <c r="FNF3" s="318"/>
      <c r="FNG3" s="318"/>
      <c r="FNH3" s="318"/>
      <c r="FNI3" s="318"/>
      <c r="FNJ3" s="318"/>
      <c r="FNK3" s="318"/>
      <c r="FNL3" s="318"/>
      <c r="FNM3" s="318"/>
      <c r="FNN3" s="318"/>
      <c r="FNO3" s="318"/>
      <c r="FNP3" s="318"/>
      <c r="FNQ3" s="318"/>
      <c r="FNR3" s="318"/>
      <c r="FNS3" s="318"/>
      <c r="FNT3" s="318"/>
      <c r="FNU3" s="318"/>
      <c r="FNV3" s="318"/>
      <c r="FNW3" s="318"/>
      <c r="FNX3" s="318"/>
      <c r="FNY3" s="318"/>
      <c r="FNZ3" s="318"/>
      <c r="FOA3" s="318"/>
      <c r="FOB3" s="318"/>
      <c r="FOC3" s="318"/>
      <c r="FOD3" s="318"/>
      <c r="FOE3" s="318"/>
      <c r="FOF3" s="318"/>
      <c r="FOG3" s="318"/>
      <c r="FOH3" s="318"/>
      <c r="FOI3" s="318"/>
      <c r="FOJ3" s="318"/>
      <c r="FOK3" s="318"/>
      <c r="FOL3" s="318"/>
      <c r="FOM3" s="318"/>
      <c r="FON3" s="318"/>
      <c r="FOO3" s="318"/>
      <c r="FOP3" s="318"/>
      <c r="FOQ3" s="318"/>
      <c r="FOR3" s="318"/>
      <c r="FOS3" s="318"/>
      <c r="FOT3" s="318"/>
      <c r="FOU3" s="318"/>
      <c r="FOV3" s="318"/>
      <c r="FOW3" s="318"/>
      <c r="FOX3" s="318"/>
      <c r="FOY3" s="318"/>
      <c r="FOZ3" s="318"/>
      <c r="FPA3" s="318"/>
      <c r="FPB3" s="318"/>
      <c r="FPC3" s="318"/>
      <c r="FPD3" s="318"/>
      <c r="FPE3" s="318"/>
      <c r="FPF3" s="318"/>
      <c r="FPG3" s="318"/>
      <c r="FPH3" s="318"/>
      <c r="FPI3" s="318"/>
      <c r="FPJ3" s="318"/>
      <c r="FPK3" s="318"/>
      <c r="FPL3" s="318"/>
      <c r="FPM3" s="318"/>
      <c r="FPN3" s="318"/>
      <c r="FPO3" s="318"/>
      <c r="FPP3" s="318"/>
      <c r="FPQ3" s="318"/>
      <c r="FPR3" s="318"/>
      <c r="FPS3" s="318"/>
      <c r="FPT3" s="318"/>
      <c r="FPU3" s="318"/>
      <c r="FPV3" s="318"/>
      <c r="FPW3" s="318"/>
      <c r="FPX3" s="318"/>
      <c r="FPY3" s="318"/>
      <c r="FPZ3" s="318"/>
      <c r="FQA3" s="318"/>
      <c r="FQB3" s="318"/>
      <c r="FQC3" s="318"/>
      <c r="FQD3" s="318"/>
      <c r="FQE3" s="318"/>
      <c r="FQF3" s="318"/>
      <c r="FQG3" s="318"/>
      <c r="FQH3" s="318"/>
      <c r="FQI3" s="318"/>
      <c r="FQJ3" s="318"/>
      <c r="FQK3" s="318"/>
      <c r="FQL3" s="318"/>
      <c r="FQM3" s="318"/>
      <c r="FQN3" s="318"/>
      <c r="FQO3" s="318"/>
      <c r="FQP3" s="318"/>
      <c r="FQQ3" s="318"/>
      <c r="FQR3" s="318"/>
      <c r="FQS3" s="318"/>
      <c r="FQT3" s="318"/>
      <c r="FQU3" s="318"/>
      <c r="FQV3" s="318"/>
      <c r="FQW3" s="318"/>
      <c r="FQX3" s="318"/>
      <c r="FQY3" s="318"/>
      <c r="FQZ3" s="318"/>
      <c r="FRA3" s="318"/>
      <c r="FRB3" s="318"/>
      <c r="FRC3" s="318"/>
      <c r="FRD3" s="318"/>
      <c r="FRE3" s="318"/>
      <c r="FRF3" s="318"/>
      <c r="FRG3" s="318"/>
      <c r="FRH3" s="318"/>
      <c r="FRI3" s="318"/>
      <c r="FRJ3" s="318"/>
      <c r="FRK3" s="318"/>
      <c r="FRL3" s="318"/>
      <c r="FRM3" s="318"/>
      <c r="FRN3" s="318"/>
      <c r="FRO3" s="318"/>
      <c r="FRP3" s="318"/>
      <c r="FRQ3" s="318"/>
      <c r="FRR3" s="318"/>
      <c r="FRS3" s="318"/>
      <c r="FRT3" s="318"/>
      <c r="FRU3" s="318"/>
      <c r="FRV3" s="318"/>
      <c r="FRW3" s="318"/>
      <c r="FRX3" s="318"/>
      <c r="FRY3" s="318"/>
      <c r="FRZ3" s="318"/>
      <c r="FSA3" s="318"/>
      <c r="FSB3" s="318"/>
      <c r="FSC3" s="318"/>
      <c r="FSD3" s="318"/>
      <c r="FSE3" s="318"/>
      <c r="FSF3" s="318"/>
      <c r="FSG3" s="318"/>
      <c r="FSH3" s="318"/>
      <c r="FSI3" s="318"/>
      <c r="FSJ3" s="318"/>
      <c r="FSK3" s="318"/>
      <c r="FSL3" s="318"/>
      <c r="FSM3" s="318"/>
      <c r="FSN3" s="318"/>
      <c r="FSO3" s="318"/>
      <c r="FSP3" s="318"/>
      <c r="FSQ3" s="318"/>
      <c r="FSR3" s="318"/>
      <c r="FSS3" s="318"/>
      <c r="FST3" s="318"/>
      <c r="FSU3" s="318"/>
      <c r="FSV3" s="318"/>
      <c r="FSW3" s="318"/>
      <c r="FSX3" s="318"/>
      <c r="FSY3" s="318"/>
      <c r="FSZ3" s="318"/>
      <c r="FTA3" s="318"/>
      <c r="FTB3" s="318"/>
      <c r="FTC3" s="318"/>
      <c r="FTD3" s="318"/>
      <c r="FTE3" s="318"/>
      <c r="FTF3" s="318"/>
      <c r="FTG3" s="318"/>
      <c r="FTH3" s="318"/>
      <c r="FTI3" s="318"/>
      <c r="FTJ3" s="318"/>
      <c r="FTK3" s="318"/>
      <c r="FTL3" s="318"/>
      <c r="FTM3" s="318"/>
      <c r="FTN3" s="318"/>
      <c r="FTO3" s="318"/>
      <c r="FTP3" s="318"/>
      <c r="FTQ3" s="318"/>
      <c r="FTR3" s="318"/>
      <c r="FTS3" s="318"/>
      <c r="FTT3" s="318"/>
      <c r="FTU3" s="318"/>
      <c r="FTV3" s="318"/>
      <c r="FTW3" s="318"/>
      <c r="FTX3" s="318"/>
      <c r="FTY3" s="318"/>
      <c r="FTZ3" s="318"/>
      <c r="FUA3" s="318"/>
      <c r="FUB3" s="318"/>
      <c r="FUC3" s="318"/>
      <c r="FUD3" s="318"/>
      <c r="FUE3" s="318"/>
      <c r="FUF3" s="318"/>
      <c r="FUG3" s="318"/>
      <c r="FUH3" s="318"/>
      <c r="FUI3" s="318"/>
      <c r="FUJ3" s="318"/>
      <c r="FUK3" s="318"/>
      <c r="FUL3" s="318"/>
      <c r="FUM3" s="318"/>
      <c r="FUN3" s="318"/>
      <c r="FUO3" s="318"/>
      <c r="FUP3" s="318"/>
      <c r="FUQ3" s="318"/>
      <c r="FUR3" s="318"/>
      <c r="FUS3" s="318"/>
      <c r="FUT3" s="318"/>
      <c r="FUU3" s="318"/>
      <c r="FUV3" s="318"/>
      <c r="FUW3" s="318"/>
      <c r="FUX3" s="318"/>
      <c r="FUY3" s="318"/>
      <c r="FUZ3" s="318"/>
      <c r="FVA3" s="318"/>
      <c r="FVB3" s="318"/>
      <c r="FVC3" s="318"/>
      <c r="FVD3" s="318"/>
      <c r="FVE3" s="318"/>
      <c r="FVF3" s="318"/>
      <c r="FVG3" s="318"/>
      <c r="FVH3" s="318"/>
      <c r="FVI3" s="318"/>
      <c r="FVJ3" s="318"/>
      <c r="FVK3" s="318"/>
      <c r="FVL3" s="318"/>
      <c r="FVM3" s="318"/>
      <c r="FVN3" s="318"/>
      <c r="FVO3" s="318"/>
      <c r="FVP3" s="318"/>
      <c r="FVQ3" s="318"/>
      <c r="FVR3" s="318"/>
      <c r="FVS3" s="318"/>
      <c r="FVT3" s="318"/>
      <c r="FVU3" s="318"/>
      <c r="FVV3" s="318"/>
      <c r="FVW3" s="318"/>
      <c r="FVX3" s="318"/>
      <c r="FVY3" s="318"/>
      <c r="FVZ3" s="318"/>
      <c r="FWA3" s="318"/>
      <c r="FWB3" s="318"/>
      <c r="FWC3" s="318"/>
      <c r="FWD3" s="318"/>
      <c r="FWE3" s="318"/>
      <c r="FWF3" s="318"/>
      <c r="FWG3" s="318"/>
      <c r="FWH3" s="318"/>
      <c r="FWI3" s="318"/>
      <c r="FWJ3" s="318"/>
      <c r="FWK3" s="318"/>
      <c r="FWL3" s="318"/>
      <c r="FWM3" s="318"/>
      <c r="FWN3" s="318"/>
      <c r="FWO3" s="318"/>
      <c r="FWP3" s="318"/>
      <c r="FWQ3" s="318"/>
      <c r="FWR3" s="318"/>
      <c r="FWS3" s="318"/>
      <c r="FWT3" s="318"/>
      <c r="FWU3" s="318"/>
      <c r="FWV3" s="318"/>
      <c r="FWW3" s="318"/>
      <c r="FWX3" s="318"/>
      <c r="FWY3" s="318"/>
      <c r="FWZ3" s="318"/>
      <c r="FXA3" s="318"/>
      <c r="FXB3" s="318"/>
      <c r="FXC3" s="318"/>
      <c r="FXD3" s="318"/>
      <c r="FXE3" s="318"/>
      <c r="FXF3" s="318"/>
      <c r="FXG3" s="318"/>
      <c r="FXH3" s="318"/>
      <c r="FXI3" s="318"/>
      <c r="FXJ3" s="318"/>
      <c r="FXK3" s="318"/>
      <c r="FXL3" s="318"/>
      <c r="FXM3" s="318"/>
      <c r="FXN3" s="318"/>
      <c r="FXO3" s="318"/>
      <c r="FXP3" s="318"/>
      <c r="FXQ3" s="318"/>
      <c r="FXR3" s="318"/>
      <c r="FXS3" s="318"/>
      <c r="FXT3" s="318"/>
      <c r="FXU3" s="318"/>
      <c r="FXV3" s="318"/>
      <c r="FXW3" s="318"/>
      <c r="FXX3" s="318"/>
      <c r="FXY3" s="318"/>
      <c r="FXZ3" s="318"/>
      <c r="FYA3" s="318"/>
      <c r="FYB3" s="318"/>
      <c r="FYC3" s="318"/>
      <c r="FYD3" s="318"/>
      <c r="FYE3" s="318"/>
      <c r="FYF3" s="318"/>
      <c r="FYG3" s="318"/>
      <c r="FYH3" s="318"/>
      <c r="FYI3" s="318"/>
      <c r="FYJ3" s="318"/>
      <c r="FYK3" s="318"/>
      <c r="FYL3" s="318"/>
      <c r="FYM3" s="318"/>
      <c r="FYN3" s="318"/>
      <c r="FYO3" s="318"/>
      <c r="FYP3" s="318"/>
      <c r="FYQ3" s="318"/>
      <c r="FYR3" s="318"/>
      <c r="FYS3" s="318"/>
      <c r="FYT3" s="318"/>
      <c r="FYU3" s="318"/>
      <c r="FYV3" s="318"/>
      <c r="FYW3" s="318"/>
      <c r="FYX3" s="318"/>
      <c r="FYY3" s="318"/>
      <c r="FYZ3" s="318"/>
      <c r="FZA3" s="318"/>
      <c r="FZB3" s="318"/>
      <c r="FZC3" s="318"/>
      <c r="FZD3" s="318"/>
      <c r="FZE3" s="318"/>
      <c r="FZF3" s="318"/>
      <c r="FZG3" s="318"/>
      <c r="FZH3" s="318"/>
      <c r="FZI3" s="318"/>
      <c r="FZJ3" s="318"/>
      <c r="FZK3" s="318"/>
      <c r="FZL3" s="318"/>
      <c r="FZM3" s="318"/>
      <c r="FZN3" s="318"/>
      <c r="FZO3" s="318"/>
      <c r="FZP3" s="318"/>
      <c r="FZQ3" s="318"/>
      <c r="FZR3" s="318"/>
      <c r="FZS3" s="318"/>
      <c r="FZT3" s="318"/>
      <c r="FZU3" s="318"/>
      <c r="FZV3" s="318"/>
      <c r="FZW3" s="318"/>
      <c r="FZX3" s="318"/>
      <c r="FZY3" s="318"/>
      <c r="FZZ3" s="318"/>
      <c r="GAA3" s="318"/>
      <c r="GAB3" s="318"/>
      <c r="GAC3" s="318"/>
      <c r="GAD3" s="318"/>
      <c r="GAE3" s="318"/>
      <c r="GAF3" s="318"/>
      <c r="GAG3" s="318"/>
      <c r="GAH3" s="318"/>
      <c r="GAI3" s="318"/>
      <c r="GAJ3" s="318"/>
      <c r="GAK3" s="318"/>
      <c r="GAL3" s="318"/>
      <c r="GAM3" s="318"/>
      <c r="GAN3" s="318"/>
      <c r="GAO3" s="318"/>
      <c r="GAP3" s="318"/>
      <c r="GAQ3" s="318"/>
      <c r="GAR3" s="318"/>
      <c r="GAS3" s="318"/>
      <c r="GAT3" s="318"/>
      <c r="GAU3" s="318"/>
      <c r="GAV3" s="318"/>
      <c r="GAW3" s="318"/>
      <c r="GAX3" s="318"/>
      <c r="GAY3" s="318"/>
      <c r="GAZ3" s="318"/>
      <c r="GBA3" s="318"/>
      <c r="GBB3" s="318"/>
      <c r="GBC3" s="318"/>
      <c r="GBD3" s="318"/>
      <c r="GBE3" s="318"/>
      <c r="GBF3" s="318"/>
      <c r="GBG3" s="318"/>
      <c r="GBH3" s="318"/>
      <c r="GBI3" s="318"/>
      <c r="GBJ3" s="318"/>
      <c r="GBK3" s="318"/>
      <c r="GBL3" s="318"/>
      <c r="GBM3" s="318"/>
      <c r="GBN3" s="318"/>
      <c r="GBO3" s="318"/>
      <c r="GBP3" s="318"/>
      <c r="GBQ3" s="318"/>
      <c r="GBR3" s="318"/>
      <c r="GBS3" s="318"/>
      <c r="GBT3" s="318"/>
      <c r="GBU3" s="318"/>
      <c r="GBV3" s="318"/>
      <c r="GBW3" s="318"/>
      <c r="GBX3" s="318"/>
      <c r="GBY3" s="318"/>
      <c r="GBZ3" s="318"/>
      <c r="GCA3" s="318"/>
      <c r="GCB3" s="318"/>
      <c r="GCC3" s="318"/>
      <c r="GCD3" s="318"/>
      <c r="GCE3" s="318"/>
      <c r="GCF3" s="318"/>
      <c r="GCG3" s="318"/>
      <c r="GCH3" s="318"/>
      <c r="GCI3" s="318"/>
      <c r="GCJ3" s="318"/>
      <c r="GCK3" s="318"/>
      <c r="GCL3" s="318"/>
      <c r="GCM3" s="318"/>
      <c r="GCN3" s="318"/>
      <c r="GCO3" s="318"/>
      <c r="GCP3" s="318"/>
      <c r="GCQ3" s="318"/>
      <c r="GCR3" s="318"/>
      <c r="GCS3" s="318"/>
      <c r="GCT3" s="318"/>
      <c r="GCU3" s="318"/>
      <c r="GCV3" s="318"/>
      <c r="GCW3" s="318"/>
      <c r="GCX3" s="318"/>
      <c r="GCY3" s="318"/>
      <c r="GCZ3" s="318"/>
      <c r="GDA3" s="318"/>
      <c r="GDB3" s="318"/>
      <c r="GDC3" s="318"/>
      <c r="GDD3" s="318"/>
      <c r="GDE3" s="318"/>
      <c r="GDF3" s="318"/>
      <c r="GDG3" s="318"/>
      <c r="GDH3" s="318"/>
      <c r="GDI3" s="318"/>
      <c r="GDJ3" s="318"/>
      <c r="GDK3" s="318"/>
      <c r="GDL3" s="318"/>
      <c r="GDM3" s="318"/>
      <c r="GDN3" s="318"/>
      <c r="GDO3" s="318"/>
      <c r="GDP3" s="318"/>
      <c r="GDQ3" s="318"/>
      <c r="GDR3" s="318"/>
      <c r="GDS3" s="318"/>
      <c r="GDT3" s="318"/>
      <c r="GDU3" s="318"/>
      <c r="GDV3" s="318"/>
      <c r="GDW3" s="318"/>
      <c r="GDX3" s="318"/>
      <c r="GDY3" s="318"/>
      <c r="GDZ3" s="318"/>
      <c r="GEA3" s="318"/>
      <c r="GEB3" s="318"/>
      <c r="GEC3" s="318"/>
      <c r="GED3" s="318"/>
      <c r="GEE3" s="318"/>
      <c r="GEF3" s="318"/>
      <c r="GEG3" s="318"/>
      <c r="GEH3" s="318"/>
      <c r="GEI3" s="318"/>
      <c r="GEJ3" s="318"/>
      <c r="GEK3" s="318"/>
      <c r="GEL3" s="318"/>
      <c r="GEM3" s="318"/>
      <c r="GEN3" s="318"/>
      <c r="GEO3" s="318"/>
      <c r="GEP3" s="318"/>
      <c r="GEQ3" s="318"/>
      <c r="GER3" s="318"/>
      <c r="GES3" s="318"/>
      <c r="GET3" s="318"/>
      <c r="GEU3" s="318"/>
      <c r="GEV3" s="318"/>
      <c r="GEW3" s="318"/>
      <c r="GEX3" s="318"/>
      <c r="GEY3" s="318"/>
      <c r="GEZ3" s="318"/>
      <c r="GFA3" s="318"/>
      <c r="GFB3" s="318"/>
      <c r="GFC3" s="318"/>
      <c r="GFD3" s="318"/>
      <c r="GFE3" s="318"/>
      <c r="GFF3" s="318"/>
      <c r="GFG3" s="318"/>
      <c r="GFH3" s="318"/>
      <c r="GFI3" s="318"/>
      <c r="GFJ3" s="318"/>
      <c r="GFK3" s="318"/>
      <c r="GFL3" s="318"/>
      <c r="GFM3" s="318"/>
      <c r="GFN3" s="318"/>
      <c r="GFO3" s="318"/>
      <c r="GFP3" s="318"/>
      <c r="GFQ3" s="318"/>
      <c r="GFR3" s="318"/>
      <c r="GFS3" s="318"/>
      <c r="GFT3" s="318"/>
      <c r="GFU3" s="318"/>
      <c r="GFV3" s="318"/>
      <c r="GFW3" s="318"/>
      <c r="GFX3" s="318"/>
      <c r="GFY3" s="318"/>
      <c r="GFZ3" s="318"/>
      <c r="GGA3" s="318"/>
      <c r="GGB3" s="318"/>
      <c r="GGC3" s="318"/>
      <c r="GGD3" s="318"/>
      <c r="GGE3" s="318"/>
      <c r="GGF3" s="318"/>
      <c r="GGG3" s="318"/>
      <c r="GGH3" s="318"/>
      <c r="GGI3" s="318"/>
      <c r="GGJ3" s="318"/>
      <c r="GGK3" s="318"/>
      <c r="GGL3" s="318"/>
      <c r="GGM3" s="318"/>
      <c r="GGN3" s="318"/>
      <c r="GGO3" s="318"/>
      <c r="GGP3" s="318"/>
      <c r="GGQ3" s="318"/>
      <c r="GGR3" s="318"/>
      <c r="GGS3" s="318"/>
      <c r="GGT3" s="318"/>
      <c r="GGU3" s="318"/>
      <c r="GGV3" s="318"/>
      <c r="GGW3" s="318"/>
      <c r="GGX3" s="318"/>
      <c r="GGY3" s="318"/>
      <c r="GGZ3" s="318"/>
      <c r="GHA3" s="318"/>
      <c r="GHB3" s="318"/>
      <c r="GHC3" s="318"/>
      <c r="GHD3" s="318"/>
      <c r="GHE3" s="318"/>
      <c r="GHF3" s="318"/>
      <c r="GHG3" s="318"/>
      <c r="GHH3" s="318"/>
      <c r="GHI3" s="318"/>
      <c r="GHJ3" s="318"/>
      <c r="GHK3" s="318"/>
      <c r="GHL3" s="318"/>
      <c r="GHM3" s="318"/>
      <c r="GHN3" s="318"/>
      <c r="GHO3" s="318"/>
      <c r="GHP3" s="318"/>
      <c r="GHQ3" s="318"/>
      <c r="GHR3" s="318"/>
      <c r="GHS3" s="318"/>
      <c r="GHT3" s="318"/>
      <c r="GHU3" s="318"/>
      <c r="GHV3" s="318"/>
      <c r="GHW3" s="318"/>
      <c r="GHX3" s="318"/>
      <c r="GHY3" s="318"/>
      <c r="GHZ3" s="318"/>
      <c r="GIA3" s="318"/>
      <c r="GIB3" s="318"/>
      <c r="GIC3" s="318"/>
      <c r="GID3" s="318"/>
      <c r="GIE3" s="318"/>
      <c r="GIF3" s="318"/>
      <c r="GIG3" s="318"/>
      <c r="GIH3" s="318"/>
      <c r="GII3" s="318"/>
      <c r="GIJ3" s="318"/>
      <c r="GIK3" s="318"/>
      <c r="GIL3" s="318"/>
      <c r="GIM3" s="318"/>
      <c r="GIN3" s="318"/>
      <c r="GIO3" s="318"/>
      <c r="GIP3" s="318"/>
      <c r="GIQ3" s="318"/>
      <c r="GIR3" s="318"/>
      <c r="GIS3" s="318"/>
      <c r="GIT3" s="318"/>
      <c r="GIU3" s="318"/>
      <c r="GIV3" s="318"/>
      <c r="GIW3" s="318"/>
      <c r="GIX3" s="318"/>
      <c r="GIY3" s="318"/>
      <c r="GIZ3" s="318"/>
      <c r="GJA3" s="318"/>
      <c r="GJB3" s="318"/>
      <c r="GJC3" s="318"/>
      <c r="GJD3" s="318"/>
      <c r="GJE3" s="318"/>
      <c r="GJF3" s="318"/>
      <c r="GJG3" s="318"/>
      <c r="GJH3" s="318"/>
      <c r="GJI3" s="318"/>
      <c r="GJJ3" s="318"/>
      <c r="GJK3" s="318"/>
      <c r="GJL3" s="318"/>
      <c r="GJM3" s="318"/>
      <c r="GJN3" s="318"/>
      <c r="GJO3" s="318"/>
      <c r="GJP3" s="318"/>
      <c r="GJQ3" s="318"/>
      <c r="GJR3" s="318"/>
      <c r="GJS3" s="318"/>
      <c r="GJT3" s="318"/>
      <c r="GJU3" s="318"/>
      <c r="GJV3" s="318"/>
      <c r="GJW3" s="318"/>
      <c r="GJX3" s="318"/>
      <c r="GJY3" s="318"/>
      <c r="GJZ3" s="318"/>
      <c r="GKA3" s="318"/>
      <c r="GKB3" s="318"/>
      <c r="GKC3" s="318"/>
      <c r="GKD3" s="318"/>
      <c r="GKE3" s="318"/>
      <c r="GKF3" s="318"/>
      <c r="GKG3" s="318"/>
      <c r="GKH3" s="318"/>
      <c r="GKI3" s="318"/>
      <c r="GKJ3" s="318"/>
      <c r="GKK3" s="318"/>
      <c r="GKL3" s="318"/>
      <c r="GKM3" s="318"/>
      <c r="GKN3" s="318"/>
      <c r="GKO3" s="318"/>
      <c r="GKP3" s="318"/>
      <c r="GKQ3" s="318"/>
      <c r="GKR3" s="318"/>
      <c r="GKS3" s="318"/>
      <c r="GKT3" s="318"/>
      <c r="GKU3" s="318"/>
      <c r="GKV3" s="318"/>
      <c r="GKW3" s="318"/>
      <c r="GKX3" s="318"/>
      <c r="GKY3" s="318"/>
      <c r="GKZ3" s="318"/>
      <c r="GLA3" s="318"/>
      <c r="GLB3" s="318"/>
      <c r="GLC3" s="318"/>
      <c r="GLD3" s="318"/>
      <c r="GLE3" s="318"/>
      <c r="GLF3" s="318"/>
      <c r="GLG3" s="318"/>
      <c r="GLH3" s="318"/>
      <c r="GLI3" s="318"/>
      <c r="GLJ3" s="318"/>
      <c r="GLK3" s="318"/>
      <c r="GLL3" s="318"/>
      <c r="GLM3" s="318"/>
      <c r="GLN3" s="318"/>
      <c r="GLO3" s="318"/>
      <c r="GLP3" s="318"/>
      <c r="GLQ3" s="318"/>
      <c r="GLR3" s="318"/>
      <c r="GLS3" s="318"/>
      <c r="GLT3" s="318"/>
      <c r="GLU3" s="318"/>
      <c r="GLV3" s="318"/>
      <c r="GLW3" s="318"/>
      <c r="GLX3" s="318"/>
      <c r="GLY3" s="318"/>
      <c r="GLZ3" s="318"/>
      <c r="GMA3" s="318"/>
      <c r="GMB3" s="318"/>
      <c r="GMC3" s="318"/>
      <c r="GMD3" s="318"/>
      <c r="GME3" s="318"/>
      <c r="GMF3" s="318"/>
      <c r="GMG3" s="318"/>
      <c r="GMH3" s="318"/>
      <c r="GMI3" s="318"/>
      <c r="GMJ3" s="318"/>
      <c r="GMK3" s="318"/>
      <c r="GML3" s="318"/>
      <c r="GMM3" s="318"/>
      <c r="GMN3" s="318"/>
      <c r="GMO3" s="318"/>
      <c r="GMP3" s="318"/>
      <c r="GMQ3" s="318"/>
      <c r="GMR3" s="318"/>
      <c r="GMS3" s="318"/>
      <c r="GMT3" s="318"/>
      <c r="GMU3" s="318"/>
      <c r="GMV3" s="318"/>
      <c r="GMW3" s="318"/>
      <c r="GMX3" s="318"/>
      <c r="GMY3" s="318"/>
      <c r="GMZ3" s="318"/>
      <c r="GNA3" s="318"/>
      <c r="GNB3" s="318"/>
      <c r="GNC3" s="318"/>
      <c r="GND3" s="318"/>
      <c r="GNE3" s="318"/>
      <c r="GNF3" s="318"/>
      <c r="GNG3" s="318"/>
      <c r="GNH3" s="318"/>
      <c r="GNI3" s="318"/>
      <c r="GNJ3" s="318"/>
      <c r="GNK3" s="318"/>
      <c r="GNL3" s="318"/>
      <c r="GNM3" s="318"/>
      <c r="GNN3" s="318"/>
      <c r="GNO3" s="318"/>
      <c r="GNP3" s="318"/>
      <c r="GNQ3" s="318"/>
      <c r="GNR3" s="318"/>
      <c r="GNS3" s="318"/>
      <c r="GNT3" s="318"/>
      <c r="GNU3" s="318"/>
      <c r="GNV3" s="318"/>
      <c r="GNW3" s="318"/>
      <c r="GNX3" s="318"/>
      <c r="GNY3" s="318"/>
      <c r="GNZ3" s="318"/>
      <c r="GOA3" s="318"/>
      <c r="GOB3" s="318"/>
      <c r="GOC3" s="318"/>
      <c r="GOD3" s="318"/>
      <c r="GOE3" s="318"/>
      <c r="GOF3" s="318"/>
      <c r="GOG3" s="318"/>
      <c r="GOH3" s="318"/>
      <c r="GOI3" s="318"/>
      <c r="GOJ3" s="318"/>
      <c r="GOK3" s="318"/>
      <c r="GOL3" s="318"/>
      <c r="GOM3" s="318"/>
      <c r="GON3" s="318"/>
      <c r="GOO3" s="318"/>
      <c r="GOP3" s="318"/>
      <c r="GOQ3" s="318"/>
      <c r="GOR3" s="318"/>
      <c r="GOS3" s="318"/>
      <c r="GOT3" s="318"/>
      <c r="GOU3" s="318"/>
      <c r="GOV3" s="318"/>
      <c r="GOW3" s="318"/>
      <c r="GOX3" s="318"/>
      <c r="GOY3" s="318"/>
      <c r="GOZ3" s="318"/>
      <c r="GPA3" s="318"/>
      <c r="GPB3" s="318"/>
      <c r="GPC3" s="318"/>
      <c r="GPD3" s="318"/>
      <c r="GPE3" s="318"/>
      <c r="GPF3" s="318"/>
      <c r="GPG3" s="318"/>
      <c r="GPH3" s="318"/>
      <c r="GPI3" s="318"/>
      <c r="GPJ3" s="318"/>
      <c r="GPK3" s="318"/>
      <c r="GPL3" s="318"/>
      <c r="GPM3" s="318"/>
      <c r="GPN3" s="318"/>
      <c r="GPO3" s="318"/>
      <c r="GPP3" s="318"/>
      <c r="GPQ3" s="318"/>
      <c r="GPR3" s="318"/>
      <c r="GPS3" s="318"/>
      <c r="GPT3" s="318"/>
      <c r="GPU3" s="318"/>
      <c r="GPV3" s="318"/>
      <c r="GPW3" s="318"/>
      <c r="GPX3" s="318"/>
      <c r="GPY3" s="318"/>
      <c r="GPZ3" s="318"/>
      <c r="GQA3" s="318"/>
      <c r="GQB3" s="318"/>
      <c r="GQC3" s="318"/>
      <c r="GQD3" s="318"/>
      <c r="GQE3" s="318"/>
      <c r="GQF3" s="318"/>
      <c r="GQG3" s="318"/>
      <c r="GQH3" s="318"/>
      <c r="GQI3" s="318"/>
      <c r="GQJ3" s="318"/>
      <c r="GQK3" s="318"/>
      <c r="GQL3" s="318"/>
      <c r="GQM3" s="318"/>
      <c r="GQN3" s="318"/>
      <c r="GQO3" s="318"/>
      <c r="GQP3" s="318"/>
      <c r="GQQ3" s="318"/>
      <c r="GQR3" s="318"/>
      <c r="GQS3" s="318"/>
      <c r="GQT3" s="318"/>
      <c r="GQU3" s="318"/>
      <c r="GQV3" s="318"/>
      <c r="GQW3" s="318"/>
      <c r="GQX3" s="318"/>
      <c r="GQY3" s="318"/>
      <c r="GQZ3" s="318"/>
      <c r="GRA3" s="318"/>
      <c r="GRB3" s="318"/>
      <c r="GRC3" s="318"/>
      <c r="GRD3" s="318"/>
      <c r="GRE3" s="318"/>
      <c r="GRF3" s="318"/>
      <c r="GRG3" s="318"/>
      <c r="GRH3" s="318"/>
      <c r="GRI3" s="318"/>
      <c r="GRJ3" s="318"/>
      <c r="GRK3" s="318"/>
      <c r="GRL3" s="318"/>
      <c r="GRM3" s="318"/>
      <c r="GRN3" s="318"/>
      <c r="GRO3" s="318"/>
      <c r="GRP3" s="318"/>
      <c r="GRQ3" s="318"/>
      <c r="GRR3" s="318"/>
      <c r="GRS3" s="318"/>
      <c r="GRT3" s="318"/>
      <c r="GRU3" s="318"/>
      <c r="GRV3" s="318"/>
      <c r="GRW3" s="318"/>
      <c r="GRX3" s="318"/>
      <c r="GRY3" s="318"/>
      <c r="GRZ3" s="318"/>
      <c r="GSA3" s="318"/>
      <c r="GSB3" s="318"/>
      <c r="GSC3" s="318"/>
      <c r="GSD3" s="318"/>
      <c r="GSE3" s="318"/>
      <c r="GSF3" s="318"/>
      <c r="GSG3" s="318"/>
      <c r="GSH3" s="318"/>
      <c r="GSI3" s="318"/>
      <c r="GSJ3" s="318"/>
      <c r="GSK3" s="318"/>
      <c r="GSL3" s="318"/>
      <c r="GSM3" s="318"/>
      <c r="GSN3" s="318"/>
      <c r="GSO3" s="318"/>
      <c r="GSP3" s="318"/>
      <c r="GSQ3" s="318"/>
      <c r="GSR3" s="318"/>
      <c r="GSS3" s="318"/>
      <c r="GST3" s="318"/>
      <c r="GSU3" s="318"/>
      <c r="GSV3" s="318"/>
      <c r="GSW3" s="318"/>
      <c r="GSX3" s="318"/>
      <c r="GSY3" s="318"/>
      <c r="GSZ3" s="318"/>
      <c r="GTA3" s="318"/>
      <c r="GTB3" s="318"/>
      <c r="GTC3" s="318"/>
      <c r="GTD3" s="318"/>
      <c r="GTE3" s="318"/>
      <c r="GTF3" s="318"/>
      <c r="GTG3" s="318"/>
      <c r="GTH3" s="318"/>
      <c r="GTI3" s="318"/>
      <c r="GTJ3" s="318"/>
      <c r="GTK3" s="318"/>
      <c r="GTL3" s="318"/>
      <c r="GTM3" s="318"/>
      <c r="GTN3" s="318"/>
      <c r="GTO3" s="318"/>
      <c r="GTP3" s="318"/>
      <c r="GTQ3" s="318"/>
      <c r="GTR3" s="318"/>
      <c r="GTS3" s="318"/>
      <c r="GTT3" s="318"/>
      <c r="GTU3" s="318"/>
      <c r="GTV3" s="318"/>
      <c r="GTW3" s="318"/>
      <c r="GTX3" s="318"/>
      <c r="GTY3" s="318"/>
      <c r="GTZ3" s="318"/>
      <c r="GUA3" s="318"/>
      <c r="GUB3" s="318"/>
      <c r="GUC3" s="318"/>
      <c r="GUD3" s="318"/>
      <c r="GUE3" s="318"/>
      <c r="GUF3" s="318"/>
      <c r="GUG3" s="318"/>
      <c r="GUH3" s="318"/>
      <c r="GUI3" s="318"/>
      <c r="GUJ3" s="318"/>
      <c r="GUK3" s="318"/>
      <c r="GUL3" s="318"/>
      <c r="GUM3" s="318"/>
      <c r="GUN3" s="318"/>
      <c r="GUO3" s="318"/>
      <c r="GUP3" s="318"/>
      <c r="GUQ3" s="318"/>
      <c r="GUR3" s="318"/>
      <c r="GUS3" s="318"/>
      <c r="GUT3" s="318"/>
      <c r="GUU3" s="318"/>
      <c r="GUV3" s="318"/>
      <c r="GUW3" s="318"/>
      <c r="GUX3" s="318"/>
      <c r="GUY3" s="318"/>
      <c r="GUZ3" s="318"/>
      <c r="GVA3" s="318"/>
      <c r="GVB3" s="318"/>
      <c r="GVC3" s="318"/>
      <c r="GVD3" s="318"/>
      <c r="GVE3" s="318"/>
      <c r="GVF3" s="318"/>
      <c r="GVG3" s="318"/>
      <c r="GVH3" s="318"/>
      <c r="GVI3" s="318"/>
      <c r="GVJ3" s="318"/>
      <c r="GVK3" s="318"/>
      <c r="GVL3" s="318"/>
      <c r="GVM3" s="318"/>
      <c r="GVN3" s="318"/>
      <c r="GVO3" s="318"/>
      <c r="GVP3" s="318"/>
      <c r="GVQ3" s="318"/>
      <c r="GVR3" s="318"/>
      <c r="GVS3" s="318"/>
      <c r="GVT3" s="318"/>
      <c r="GVU3" s="318"/>
      <c r="GVV3" s="318"/>
      <c r="GVW3" s="318"/>
      <c r="GVX3" s="318"/>
      <c r="GVY3" s="318"/>
      <c r="GVZ3" s="318"/>
      <c r="GWA3" s="318"/>
      <c r="GWB3" s="318"/>
      <c r="GWC3" s="318"/>
      <c r="GWD3" s="318"/>
      <c r="GWE3" s="318"/>
      <c r="GWF3" s="318"/>
      <c r="GWG3" s="318"/>
      <c r="GWH3" s="318"/>
      <c r="GWI3" s="318"/>
      <c r="GWJ3" s="318"/>
      <c r="GWK3" s="318"/>
      <c r="GWL3" s="318"/>
      <c r="GWM3" s="318"/>
      <c r="GWN3" s="318"/>
      <c r="GWO3" s="318"/>
      <c r="GWP3" s="318"/>
      <c r="GWQ3" s="318"/>
      <c r="GWR3" s="318"/>
      <c r="GWS3" s="318"/>
      <c r="GWT3" s="318"/>
      <c r="GWU3" s="318"/>
      <c r="GWV3" s="318"/>
      <c r="GWW3" s="318"/>
      <c r="GWX3" s="318"/>
      <c r="GWY3" s="318"/>
      <c r="GWZ3" s="318"/>
      <c r="GXA3" s="318"/>
      <c r="GXB3" s="318"/>
      <c r="GXC3" s="318"/>
      <c r="GXD3" s="318"/>
      <c r="GXE3" s="318"/>
      <c r="GXF3" s="318"/>
      <c r="GXG3" s="318"/>
      <c r="GXH3" s="318"/>
      <c r="GXI3" s="318"/>
      <c r="GXJ3" s="318"/>
      <c r="GXK3" s="318"/>
      <c r="GXL3" s="318"/>
      <c r="GXM3" s="318"/>
      <c r="GXN3" s="318"/>
      <c r="GXO3" s="318"/>
      <c r="GXP3" s="318"/>
      <c r="GXQ3" s="318"/>
      <c r="GXR3" s="318"/>
      <c r="GXS3" s="318"/>
      <c r="GXT3" s="318"/>
      <c r="GXU3" s="318"/>
      <c r="GXV3" s="318"/>
      <c r="GXW3" s="318"/>
      <c r="GXX3" s="318"/>
      <c r="GXY3" s="318"/>
      <c r="GXZ3" s="318"/>
      <c r="GYA3" s="318"/>
      <c r="GYB3" s="318"/>
      <c r="GYC3" s="318"/>
      <c r="GYD3" s="318"/>
      <c r="GYE3" s="318"/>
      <c r="GYF3" s="318"/>
      <c r="GYG3" s="318"/>
      <c r="GYH3" s="318"/>
      <c r="GYI3" s="318"/>
      <c r="GYJ3" s="318"/>
      <c r="GYK3" s="318"/>
      <c r="GYL3" s="318"/>
      <c r="GYM3" s="318"/>
      <c r="GYN3" s="318"/>
      <c r="GYO3" s="318"/>
      <c r="GYP3" s="318"/>
      <c r="GYQ3" s="318"/>
      <c r="GYR3" s="318"/>
      <c r="GYS3" s="318"/>
      <c r="GYT3" s="318"/>
      <c r="GYU3" s="318"/>
      <c r="GYV3" s="318"/>
      <c r="GYW3" s="318"/>
      <c r="GYX3" s="318"/>
      <c r="GYY3" s="318"/>
      <c r="GYZ3" s="318"/>
      <c r="GZA3" s="318"/>
      <c r="GZB3" s="318"/>
      <c r="GZC3" s="318"/>
      <c r="GZD3" s="318"/>
      <c r="GZE3" s="318"/>
      <c r="GZF3" s="318"/>
      <c r="GZG3" s="318"/>
      <c r="GZH3" s="318"/>
      <c r="GZI3" s="318"/>
      <c r="GZJ3" s="318"/>
      <c r="GZK3" s="318"/>
      <c r="GZL3" s="318"/>
      <c r="GZM3" s="318"/>
      <c r="GZN3" s="318"/>
      <c r="GZO3" s="318"/>
      <c r="GZP3" s="318"/>
      <c r="GZQ3" s="318"/>
      <c r="GZR3" s="318"/>
      <c r="GZS3" s="318"/>
      <c r="GZT3" s="318"/>
      <c r="GZU3" s="318"/>
      <c r="GZV3" s="318"/>
      <c r="GZW3" s="318"/>
      <c r="GZX3" s="318"/>
      <c r="GZY3" s="318"/>
      <c r="GZZ3" s="318"/>
      <c r="HAA3" s="318"/>
      <c r="HAB3" s="318"/>
      <c r="HAC3" s="318"/>
      <c r="HAD3" s="318"/>
      <c r="HAE3" s="318"/>
      <c r="HAF3" s="318"/>
      <c r="HAG3" s="318"/>
      <c r="HAH3" s="318"/>
      <c r="HAI3" s="318"/>
      <c r="HAJ3" s="318"/>
      <c r="HAK3" s="318"/>
      <c r="HAL3" s="318"/>
      <c r="HAM3" s="318"/>
      <c r="HAN3" s="318"/>
      <c r="HAO3" s="318"/>
      <c r="HAP3" s="318"/>
      <c r="HAQ3" s="318"/>
      <c r="HAR3" s="318"/>
      <c r="HAS3" s="318"/>
      <c r="HAT3" s="318"/>
      <c r="HAU3" s="318"/>
      <c r="HAV3" s="318"/>
      <c r="HAW3" s="318"/>
      <c r="HAX3" s="318"/>
      <c r="HAY3" s="318"/>
      <c r="HAZ3" s="318"/>
      <c r="HBA3" s="318"/>
      <c r="HBB3" s="318"/>
      <c r="HBC3" s="318"/>
      <c r="HBD3" s="318"/>
      <c r="HBE3" s="318"/>
      <c r="HBF3" s="318"/>
      <c r="HBG3" s="318"/>
      <c r="HBH3" s="318"/>
      <c r="HBI3" s="318"/>
      <c r="HBJ3" s="318"/>
      <c r="HBK3" s="318"/>
      <c r="HBL3" s="318"/>
      <c r="HBM3" s="318"/>
      <c r="HBN3" s="318"/>
      <c r="HBO3" s="318"/>
      <c r="HBP3" s="318"/>
      <c r="HBQ3" s="318"/>
      <c r="HBR3" s="318"/>
      <c r="HBS3" s="318"/>
      <c r="HBT3" s="318"/>
      <c r="HBU3" s="318"/>
      <c r="HBV3" s="318"/>
      <c r="HBW3" s="318"/>
      <c r="HBX3" s="318"/>
      <c r="HBY3" s="318"/>
      <c r="HBZ3" s="318"/>
      <c r="HCA3" s="318"/>
      <c r="HCB3" s="318"/>
      <c r="HCC3" s="318"/>
      <c r="HCD3" s="318"/>
      <c r="HCE3" s="318"/>
      <c r="HCF3" s="318"/>
      <c r="HCG3" s="318"/>
      <c r="HCH3" s="318"/>
      <c r="HCI3" s="318"/>
      <c r="HCJ3" s="318"/>
      <c r="HCK3" s="318"/>
      <c r="HCL3" s="318"/>
      <c r="HCM3" s="318"/>
      <c r="HCN3" s="318"/>
      <c r="HCO3" s="318"/>
      <c r="HCP3" s="318"/>
      <c r="HCQ3" s="318"/>
      <c r="HCR3" s="318"/>
      <c r="HCS3" s="318"/>
      <c r="HCT3" s="318"/>
      <c r="HCU3" s="318"/>
      <c r="HCV3" s="318"/>
      <c r="HCW3" s="318"/>
      <c r="HCX3" s="318"/>
      <c r="HCY3" s="318"/>
      <c r="HCZ3" s="318"/>
      <c r="HDA3" s="318"/>
      <c r="HDB3" s="318"/>
      <c r="HDC3" s="318"/>
      <c r="HDD3" s="318"/>
      <c r="HDE3" s="318"/>
      <c r="HDF3" s="318"/>
      <c r="HDG3" s="318"/>
      <c r="HDH3" s="318"/>
      <c r="HDI3" s="318"/>
      <c r="HDJ3" s="318"/>
      <c r="HDK3" s="318"/>
      <c r="HDL3" s="318"/>
      <c r="HDM3" s="318"/>
      <c r="HDN3" s="318"/>
      <c r="HDO3" s="318"/>
      <c r="HDP3" s="318"/>
      <c r="HDQ3" s="318"/>
      <c r="HDR3" s="318"/>
      <c r="HDS3" s="318"/>
      <c r="HDT3" s="318"/>
      <c r="HDU3" s="318"/>
      <c r="HDV3" s="318"/>
      <c r="HDW3" s="318"/>
      <c r="HDX3" s="318"/>
      <c r="HDY3" s="318"/>
      <c r="HDZ3" s="318"/>
      <c r="HEA3" s="318"/>
      <c r="HEB3" s="318"/>
      <c r="HEC3" s="318"/>
      <c r="HED3" s="318"/>
      <c r="HEE3" s="318"/>
      <c r="HEF3" s="318"/>
      <c r="HEG3" s="318"/>
      <c r="HEH3" s="318"/>
      <c r="HEI3" s="318"/>
      <c r="HEJ3" s="318"/>
      <c r="HEK3" s="318"/>
      <c r="HEL3" s="318"/>
      <c r="HEM3" s="318"/>
      <c r="HEN3" s="318"/>
      <c r="HEO3" s="318"/>
      <c r="HEP3" s="318"/>
      <c r="HEQ3" s="318"/>
      <c r="HER3" s="318"/>
      <c r="HES3" s="318"/>
      <c r="HET3" s="318"/>
      <c r="HEU3" s="318"/>
      <c r="HEV3" s="318"/>
      <c r="HEW3" s="318"/>
      <c r="HEX3" s="318"/>
      <c r="HEY3" s="318"/>
      <c r="HEZ3" s="318"/>
      <c r="HFA3" s="318"/>
      <c r="HFB3" s="318"/>
      <c r="HFC3" s="318"/>
      <c r="HFD3" s="318"/>
      <c r="HFE3" s="318"/>
      <c r="HFF3" s="318"/>
      <c r="HFG3" s="318"/>
      <c r="HFH3" s="318"/>
      <c r="HFI3" s="318"/>
      <c r="HFJ3" s="318"/>
      <c r="HFK3" s="318"/>
      <c r="HFL3" s="318"/>
      <c r="HFM3" s="318"/>
      <c r="HFN3" s="318"/>
      <c r="HFO3" s="318"/>
      <c r="HFP3" s="318"/>
      <c r="HFQ3" s="318"/>
      <c r="HFR3" s="318"/>
      <c r="HFS3" s="318"/>
      <c r="HFT3" s="318"/>
      <c r="HFU3" s="318"/>
      <c r="HFV3" s="318"/>
      <c r="HFW3" s="318"/>
      <c r="HFX3" s="318"/>
      <c r="HFY3" s="318"/>
      <c r="HFZ3" s="318"/>
      <c r="HGA3" s="318"/>
      <c r="HGB3" s="318"/>
      <c r="HGC3" s="318"/>
      <c r="HGD3" s="318"/>
      <c r="HGE3" s="318"/>
      <c r="HGF3" s="318"/>
      <c r="HGG3" s="318"/>
      <c r="HGH3" s="318"/>
      <c r="HGI3" s="318"/>
      <c r="HGJ3" s="318"/>
      <c r="HGK3" s="318"/>
      <c r="HGL3" s="318"/>
      <c r="HGM3" s="318"/>
      <c r="HGN3" s="318"/>
      <c r="HGO3" s="318"/>
      <c r="HGP3" s="318"/>
      <c r="HGQ3" s="318"/>
      <c r="HGR3" s="318"/>
      <c r="HGS3" s="318"/>
      <c r="HGT3" s="318"/>
      <c r="HGU3" s="318"/>
      <c r="HGV3" s="318"/>
      <c r="HGW3" s="318"/>
      <c r="HGX3" s="318"/>
      <c r="HGY3" s="318"/>
      <c r="HGZ3" s="318"/>
      <c r="HHA3" s="318"/>
      <c r="HHB3" s="318"/>
      <c r="HHC3" s="318"/>
      <c r="HHD3" s="318"/>
      <c r="HHE3" s="318"/>
      <c r="HHF3" s="318"/>
      <c r="HHG3" s="318"/>
      <c r="HHH3" s="318"/>
      <c r="HHI3" s="318"/>
      <c r="HHJ3" s="318"/>
      <c r="HHK3" s="318"/>
      <c r="HHL3" s="318"/>
      <c r="HHM3" s="318"/>
      <c r="HHN3" s="318"/>
      <c r="HHO3" s="318"/>
      <c r="HHP3" s="318"/>
      <c r="HHQ3" s="318"/>
      <c r="HHR3" s="318"/>
      <c r="HHS3" s="318"/>
      <c r="HHT3" s="318"/>
      <c r="HHU3" s="318"/>
      <c r="HHV3" s="318"/>
      <c r="HHW3" s="318"/>
      <c r="HHX3" s="318"/>
      <c r="HHY3" s="318"/>
      <c r="HHZ3" s="318"/>
      <c r="HIA3" s="318"/>
      <c r="HIB3" s="318"/>
      <c r="HIC3" s="318"/>
      <c r="HID3" s="318"/>
      <c r="HIE3" s="318"/>
      <c r="HIF3" s="318"/>
      <c r="HIG3" s="318"/>
      <c r="HIH3" s="318"/>
      <c r="HII3" s="318"/>
      <c r="HIJ3" s="318"/>
      <c r="HIK3" s="318"/>
      <c r="HIL3" s="318"/>
      <c r="HIM3" s="318"/>
      <c r="HIN3" s="318"/>
      <c r="HIO3" s="318"/>
      <c r="HIP3" s="318"/>
      <c r="HIQ3" s="318"/>
      <c r="HIR3" s="318"/>
      <c r="HIS3" s="318"/>
      <c r="HIT3" s="318"/>
      <c r="HIU3" s="318"/>
      <c r="HIV3" s="318"/>
      <c r="HIW3" s="318"/>
      <c r="HIX3" s="318"/>
      <c r="HIY3" s="318"/>
      <c r="HIZ3" s="318"/>
      <c r="HJA3" s="318"/>
      <c r="HJB3" s="318"/>
      <c r="HJC3" s="318"/>
      <c r="HJD3" s="318"/>
      <c r="HJE3" s="318"/>
      <c r="HJF3" s="318"/>
      <c r="HJG3" s="318"/>
      <c r="HJH3" s="318"/>
      <c r="HJI3" s="318"/>
      <c r="HJJ3" s="318"/>
      <c r="HJK3" s="318"/>
      <c r="HJL3" s="318"/>
      <c r="HJM3" s="318"/>
      <c r="HJN3" s="318"/>
      <c r="HJO3" s="318"/>
      <c r="HJP3" s="318"/>
      <c r="HJQ3" s="318"/>
      <c r="HJR3" s="318"/>
      <c r="HJS3" s="318"/>
      <c r="HJT3" s="318"/>
      <c r="HJU3" s="318"/>
      <c r="HJV3" s="318"/>
      <c r="HJW3" s="318"/>
      <c r="HJX3" s="318"/>
      <c r="HJY3" s="318"/>
      <c r="HJZ3" s="318"/>
      <c r="HKA3" s="318"/>
      <c r="HKB3" s="318"/>
      <c r="HKC3" s="318"/>
      <c r="HKD3" s="318"/>
      <c r="HKE3" s="318"/>
      <c r="HKF3" s="318"/>
      <c r="HKG3" s="318"/>
      <c r="HKH3" s="318"/>
      <c r="HKI3" s="318"/>
      <c r="HKJ3" s="318"/>
      <c r="HKK3" s="318"/>
      <c r="HKL3" s="318"/>
      <c r="HKM3" s="318"/>
      <c r="HKN3" s="318"/>
      <c r="HKO3" s="318"/>
      <c r="HKP3" s="318"/>
      <c r="HKQ3" s="318"/>
      <c r="HKR3" s="318"/>
      <c r="HKS3" s="318"/>
      <c r="HKT3" s="318"/>
      <c r="HKU3" s="318"/>
      <c r="HKV3" s="318"/>
      <c r="HKW3" s="318"/>
      <c r="HKX3" s="318"/>
      <c r="HKY3" s="318"/>
      <c r="HKZ3" s="318"/>
      <c r="HLA3" s="318"/>
      <c r="HLB3" s="318"/>
      <c r="HLC3" s="318"/>
      <c r="HLD3" s="318"/>
      <c r="HLE3" s="318"/>
      <c r="HLF3" s="318"/>
      <c r="HLG3" s="318"/>
      <c r="HLH3" s="318"/>
      <c r="HLI3" s="318"/>
      <c r="HLJ3" s="318"/>
      <c r="HLK3" s="318"/>
      <c r="HLL3" s="318"/>
      <c r="HLM3" s="318"/>
      <c r="HLN3" s="318"/>
      <c r="HLO3" s="318"/>
      <c r="HLP3" s="318"/>
      <c r="HLQ3" s="318"/>
      <c r="HLR3" s="318"/>
      <c r="HLS3" s="318"/>
      <c r="HLT3" s="318"/>
      <c r="HLU3" s="318"/>
      <c r="HLV3" s="318"/>
      <c r="HLW3" s="318"/>
      <c r="HLX3" s="318"/>
      <c r="HLY3" s="318"/>
      <c r="HLZ3" s="318"/>
      <c r="HMA3" s="318"/>
      <c r="HMB3" s="318"/>
      <c r="HMC3" s="318"/>
      <c r="HMD3" s="318"/>
      <c r="HME3" s="318"/>
      <c r="HMF3" s="318"/>
      <c r="HMG3" s="318"/>
      <c r="HMH3" s="318"/>
      <c r="HMI3" s="318"/>
      <c r="HMJ3" s="318"/>
      <c r="HMK3" s="318"/>
      <c r="HML3" s="318"/>
      <c r="HMM3" s="318"/>
      <c r="HMN3" s="318"/>
      <c r="HMO3" s="318"/>
      <c r="HMP3" s="318"/>
      <c r="HMQ3" s="318"/>
      <c r="HMR3" s="318"/>
      <c r="HMS3" s="318"/>
      <c r="HMT3" s="318"/>
      <c r="HMU3" s="318"/>
      <c r="HMV3" s="318"/>
      <c r="HMW3" s="318"/>
      <c r="HMX3" s="318"/>
      <c r="HMY3" s="318"/>
      <c r="HMZ3" s="318"/>
      <c r="HNA3" s="318"/>
      <c r="HNB3" s="318"/>
      <c r="HNC3" s="318"/>
      <c r="HND3" s="318"/>
      <c r="HNE3" s="318"/>
      <c r="HNF3" s="318"/>
      <c r="HNG3" s="318"/>
      <c r="HNH3" s="318"/>
      <c r="HNI3" s="318"/>
      <c r="HNJ3" s="318"/>
      <c r="HNK3" s="318"/>
      <c r="HNL3" s="318"/>
      <c r="HNM3" s="318"/>
      <c r="HNN3" s="318"/>
      <c r="HNO3" s="318"/>
      <c r="HNP3" s="318"/>
      <c r="HNQ3" s="318"/>
      <c r="HNR3" s="318"/>
      <c r="HNS3" s="318"/>
      <c r="HNT3" s="318"/>
      <c r="HNU3" s="318"/>
      <c r="HNV3" s="318"/>
      <c r="HNW3" s="318"/>
      <c r="HNX3" s="318"/>
      <c r="HNY3" s="318"/>
      <c r="HNZ3" s="318"/>
      <c r="HOA3" s="318"/>
      <c r="HOB3" s="318"/>
      <c r="HOC3" s="318"/>
      <c r="HOD3" s="318"/>
      <c r="HOE3" s="318"/>
      <c r="HOF3" s="318"/>
      <c r="HOG3" s="318"/>
      <c r="HOH3" s="318"/>
      <c r="HOI3" s="318"/>
      <c r="HOJ3" s="318"/>
      <c r="HOK3" s="318"/>
      <c r="HOL3" s="318"/>
      <c r="HOM3" s="318"/>
      <c r="HON3" s="318"/>
      <c r="HOO3" s="318"/>
      <c r="HOP3" s="318"/>
      <c r="HOQ3" s="318"/>
      <c r="HOR3" s="318"/>
      <c r="HOS3" s="318"/>
      <c r="HOT3" s="318"/>
      <c r="HOU3" s="318"/>
      <c r="HOV3" s="318"/>
      <c r="HOW3" s="318"/>
      <c r="HOX3" s="318"/>
      <c r="HOY3" s="318"/>
      <c r="HOZ3" s="318"/>
      <c r="HPA3" s="318"/>
      <c r="HPB3" s="318"/>
      <c r="HPC3" s="318"/>
      <c r="HPD3" s="318"/>
      <c r="HPE3" s="318"/>
      <c r="HPF3" s="318"/>
      <c r="HPG3" s="318"/>
      <c r="HPH3" s="318"/>
      <c r="HPI3" s="318"/>
      <c r="HPJ3" s="318"/>
      <c r="HPK3" s="318"/>
      <c r="HPL3" s="318"/>
      <c r="HPM3" s="318"/>
      <c r="HPN3" s="318"/>
      <c r="HPO3" s="318"/>
      <c r="HPP3" s="318"/>
      <c r="HPQ3" s="318"/>
      <c r="HPR3" s="318"/>
      <c r="HPS3" s="318"/>
      <c r="HPT3" s="318"/>
      <c r="HPU3" s="318"/>
      <c r="HPV3" s="318"/>
      <c r="HPW3" s="318"/>
      <c r="HPX3" s="318"/>
      <c r="HPY3" s="318"/>
      <c r="HPZ3" s="318"/>
      <c r="HQA3" s="318"/>
      <c r="HQB3" s="318"/>
      <c r="HQC3" s="318"/>
      <c r="HQD3" s="318"/>
      <c r="HQE3" s="318"/>
      <c r="HQF3" s="318"/>
      <c r="HQG3" s="318"/>
      <c r="HQH3" s="318"/>
      <c r="HQI3" s="318"/>
      <c r="HQJ3" s="318"/>
      <c r="HQK3" s="318"/>
      <c r="HQL3" s="318"/>
      <c r="HQM3" s="318"/>
      <c r="HQN3" s="318"/>
      <c r="HQO3" s="318"/>
      <c r="HQP3" s="318"/>
      <c r="HQQ3" s="318"/>
      <c r="HQR3" s="318"/>
      <c r="HQS3" s="318"/>
      <c r="HQT3" s="318"/>
      <c r="HQU3" s="318"/>
      <c r="HQV3" s="318"/>
      <c r="HQW3" s="318"/>
      <c r="HQX3" s="318"/>
      <c r="HQY3" s="318"/>
      <c r="HQZ3" s="318"/>
      <c r="HRA3" s="318"/>
      <c r="HRB3" s="318"/>
      <c r="HRC3" s="318"/>
      <c r="HRD3" s="318"/>
      <c r="HRE3" s="318"/>
      <c r="HRF3" s="318"/>
      <c r="HRG3" s="318"/>
      <c r="HRH3" s="318"/>
      <c r="HRI3" s="318"/>
      <c r="HRJ3" s="318"/>
      <c r="HRK3" s="318"/>
      <c r="HRL3" s="318"/>
      <c r="HRM3" s="318"/>
      <c r="HRN3" s="318"/>
      <c r="HRO3" s="318"/>
      <c r="HRP3" s="318"/>
      <c r="HRQ3" s="318"/>
      <c r="HRR3" s="318"/>
      <c r="HRS3" s="318"/>
      <c r="HRT3" s="318"/>
      <c r="HRU3" s="318"/>
      <c r="HRV3" s="318"/>
      <c r="HRW3" s="318"/>
      <c r="HRX3" s="318"/>
      <c r="HRY3" s="318"/>
      <c r="HRZ3" s="318"/>
      <c r="HSA3" s="318"/>
      <c r="HSB3" s="318"/>
      <c r="HSC3" s="318"/>
      <c r="HSD3" s="318"/>
      <c r="HSE3" s="318"/>
      <c r="HSF3" s="318"/>
      <c r="HSG3" s="318"/>
      <c r="HSH3" s="318"/>
      <c r="HSI3" s="318"/>
      <c r="HSJ3" s="318"/>
      <c r="HSK3" s="318"/>
      <c r="HSL3" s="318"/>
      <c r="HSM3" s="318"/>
      <c r="HSN3" s="318"/>
      <c r="HSO3" s="318"/>
      <c r="HSP3" s="318"/>
      <c r="HSQ3" s="318"/>
      <c r="HSR3" s="318"/>
      <c r="HSS3" s="318"/>
      <c r="HST3" s="318"/>
      <c r="HSU3" s="318"/>
      <c r="HSV3" s="318"/>
      <c r="HSW3" s="318"/>
      <c r="HSX3" s="318"/>
      <c r="HSY3" s="318"/>
      <c r="HSZ3" s="318"/>
      <c r="HTA3" s="318"/>
      <c r="HTB3" s="318"/>
      <c r="HTC3" s="318"/>
      <c r="HTD3" s="318"/>
      <c r="HTE3" s="318"/>
      <c r="HTF3" s="318"/>
      <c r="HTG3" s="318"/>
      <c r="HTH3" s="318"/>
      <c r="HTI3" s="318"/>
      <c r="HTJ3" s="318"/>
      <c r="HTK3" s="318"/>
      <c r="HTL3" s="318"/>
      <c r="HTM3" s="318"/>
      <c r="HTN3" s="318"/>
      <c r="HTO3" s="318"/>
      <c r="HTP3" s="318"/>
      <c r="HTQ3" s="318"/>
      <c r="HTR3" s="318"/>
      <c r="HTS3" s="318"/>
      <c r="HTT3" s="318"/>
      <c r="HTU3" s="318"/>
      <c r="HTV3" s="318"/>
      <c r="HTW3" s="318"/>
      <c r="HTX3" s="318"/>
      <c r="HTY3" s="318"/>
      <c r="HTZ3" s="318"/>
      <c r="HUA3" s="318"/>
      <c r="HUB3" s="318"/>
      <c r="HUC3" s="318"/>
      <c r="HUD3" s="318"/>
      <c r="HUE3" s="318"/>
      <c r="HUF3" s="318"/>
      <c r="HUG3" s="318"/>
      <c r="HUH3" s="318"/>
      <c r="HUI3" s="318"/>
      <c r="HUJ3" s="318"/>
      <c r="HUK3" s="318"/>
      <c r="HUL3" s="318"/>
      <c r="HUM3" s="318"/>
      <c r="HUN3" s="318"/>
      <c r="HUO3" s="318"/>
      <c r="HUP3" s="318"/>
      <c r="HUQ3" s="318"/>
      <c r="HUR3" s="318"/>
      <c r="HUS3" s="318"/>
      <c r="HUT3" s="318"/>
      <c r="HUU3" s="318"/>
      <c r="HUV3" s="318"/>
      <c r="HUW3" s="318"/>
      <c r="HUX3" s="318"/>
      <c r="HUY3" s="318"/>
      <c r="HUZ3" s="318"/>
      <c r="HVA3" s="318"/>
      <c r="HVB3" s="318"/>
      <c r="HVC3" s="318"/>
      <c r="HVD3" s="318"/>
      <c r="HVE3" s="318"/>
      <c r="HVF3" s="318"/>
      <c r="HVG3" s="318"/>
      <c r="HVH3" s="318"/>
      <c r="HVI3" s="318"/>
      <c r="HVJ3" s="318"/>
      <c r="HVK3" s="318"/>
      <c r="HVL3" s="318"/>
      <c r="HVM3" s="318"/>
      <c r="HVN3" s="318"/>
      <c r="HVO3" s="318"/>
      <c r="HVP3" s="318"/>
      <c r="HVQ3" s="318"/>
      <c r="HVR3" s="318"/>
      <c r="HVS3" s="318"/>
      <c r="HVT3" s="318"/>
      <c r="HVU3" s="318"/>
      <c r="HVV3" s="318"/>
      <c r="HVW3" s="318"/>
      <c r="HVX3" s="318"/>
      <c r="HVY3" s="318"/>
      <c r="HVZ3" s="318"/>
      <c r="HWA3" s="318"/>
      <c r="HWB3" s="318"/>
      <c r="HWC3" s="318"/>
      <c r="HWD3" s="318"/>
      <c r="HWE3" s="318"/>
      <c r="HWF3" s="318"/>
      <c r="HWG3" s="318"/>
      <c r="HWH3" s="318"/>
      <c r="HWI3" s="318"/>
      <c r="HWJ3" s="318"/>
      <c r="HWK3" s="318"/>
      <c r="HWL3" s="318"/>
      <c r="HWM3" s="318"/>
      <c r="HWN3" s="318"/>
      <c r="HWO3" s="318"/>
      <c r="HWP3" s="318"/>
      <c r="HWQ3" s="318"/>
      <c r="HWR3" s="318"/>
      <c r="HWS3" s="318"/>
      <c r="HWT3" s="318"/>
      <c r="HWU3" s="318"/>
      <c r="HWV3" s="318"/>
      <c r="HWW3" s="318"/>
      <c r="HWX3" s="318"/>
      <c r="HWY3" s="318"/>
      <c r="HWZ3" s="318"/>
      <c r="HXA3" s="318"/>
      <c r="HXB3" s="318"/>
      <c r="HXC3" s="318"/>
      <c r="HXD3" s="318"/>
      <c r="HXE3" s="318"/>
      <c r="HXF3" s="318"/>
      <c r="HXG3" s="318"/>
      <c r="HXH3" s="318"/>
      <c r="HXI3" s="318"/>
      <c r="HXJ3" s="318"/>
      <c r="HXK3" s="318"/>
      <c r="HXL3" s="318"/>
      <c r="HXM3" s="318"/>
      <c r="HXN3" s="318"/>
      <c r="HXO3" s="318"/>
      <c r="HXP3" s="318"/>
      <c r="HXQ3" s="318"/>
      <c r="HXR3" s="318"/>
      <c r="HXS3" s="318"/>
      <c r="HXT3" s="318"/>
      <c r="HXU3" s="318"/>
      <c r="HXV3" s="318"/>
      <c r="HXW3" s="318"/>
      <c r="HXX3" s="318"/>
      <c r="HXY3" s="318"/>
      <c r="HXZ3" s="318"/>
      <c r="HYA3" s="318"/>
      <c r="HYB3" s="318"/>
      <c r="HYC3" s="318"/>
      <c r="HYD3" s="318"/>
      <c r="HYE3" s="318"/>
      <c r="HYF3" s="318"/>
      <c r="HYG3" s="318"/>
      <c r="HYH3" s="318"/>
      <c r="HYI3" s="318"/>
      <c r="HYJ3" s="318"/>
      <c r="HYK3" s="318"/>
      <c r="HYL3" s="318"/>
      <c r="HYM3" s="318"/>
      <c r="HYN3" s="318"/>
      <c r="HYO3" s="318"/>
      <c r="HYP3" s="318"/>
      <c r="HYQ3" s="318"/>
      <c r="HYR3" s="318"/>
      <c r="HYS3" s="318"/>
      <c r="HYT3" s="318"/>
      <c r="HYU3" s="318"/>
      <c r="HYV3" s="318"/>
      <c r="HYW3" s="318"/>
      <c r="HYX3" s="318"/>
      <c r="HYY3" s="318"/>
      <c r="HYZ3" s="318"/>
      <c r="HZA3" s="318"/>
      <c r="HZB3" s="318"/>
      <c r="HZC3" s="318"/>
      <c r="HZD3" s="318"/>
      <c r="HZE3" s="318"/>
      <c r="HZF3" s="318"/>
      <c r="HZG3" s="318"/>
      <c r="HZH3" s="318"/>
      <c r="HZI3" s="318"/>
      <c r="HZJ3" s="318"/>
      <c r="HZK3" s="318"/>
      <c r="HZL3" s="318"/>
      <c r="HZM3" s="318"/>
      <c r="HZN3" s="318"/>
      <c r="HZO3" s="318"/>
      <c r="HZP3" s="318"/>
      <c r="HZQ3" s="318"/>
      <c r="HZR3" s="318"/>
      <c r="HZS3" s="318"/>
      <c r="HZT3" s="318"/>
      <c r="HZU3" s="318"/>
      <c r="HZV3" s="318"/>
      <c r="HZW3" s="318"/>
      <c r="HZX3" s="318"/>
      <c r="HZY3" s="318"/>
      <c r="HZZ3" s="318"/>
      <c r="IAA3" s="318"/>
      <c r="IAB3" s="318"/>
      <c r="IAC3" s="318"/>
      <c r="IAD3" s="318"/>
      <c r="IAE3" s="318"/>
      <c r="IAF3" s="318"/>
      <c r="IAG3" s="318"/>
      <c r="IAH3" s="318"/>
      <c r="IAI3" s="318"/>
      <c r="IAJ3" s="318"/>
      <c r="IAK3" s="318"/>
      <c r="IAL3" s="318"/>
      <c r="IAM3" s="318"/>
      <c r="IAN3" s="318"/>
      <c r="IAO3" s="318"/>
      <c r="IAP3" s="318"/>
      <c r="IAQ3" s="318"/>
      <c r="IAR3" s="318"/>
      <c r="IAS3" s="318"/>
      <c r="IAT3" s="318"/>
      <c r="IAU3" s="318"/>
      <c r="IAV3" s="318"/>
      <c r="IAW3" s="318"/>
      <c r="IAX3" s="318"/>
      <c r="IAY3" s="318"/>
      <c r="IAZ3" s="318"/>
      <c r="IBA3" s="318"/>
      <c r="IBB3" s="318"/>
      <c r="IBC3" s="318"/>
      <c r="IBD3" s="318"/>
      <c r="IBE3" s="318"/>
      <c r="IBF3" s="318"/>
      <c r="IBG3" s="318"/>
      <c r="IBH3" s="318"/>
      <c r="IBI3" s="318"/>
      <c r="IBJ3" s="318"/>
      <c r="IBK3" s="318"/>
      <c r="IBL3" s="318"/>
      <c r="IBM3" s="318"/>
      <c r="IBN3" s="318"/>
      <c r="IBO3" s="318"/>
      <c r="IBP3" s="318"/>
      <c r="IBQ3" s="318"/>
      <c r="IBR3" s="318"/>
      <c r="IBS3" s="318"/>
      <c r="IBT3" s="318"/>
      <c r="IBU3" s="318"/>
      <c r="IBV3" s="318"/>
      <c r="IBW3" s="318"/>
      <c r="IBX3" s="318"/>
      <c r="IBY3" s="318"/>
      <c r="IBZ3" s="318"/>
      <c r="ICA3" s="318"/>
      <c r="ICB3" s="318"/>
      <c r="ICC3" s="318"/>
      <c r="ICD3" s="318"/>
      <c r="ICE3" s="318"/>
      <c r="ICF3" s="318"/>
      <c r="ICG3" s="318"/>
      <c r="ICH3" s="318"/>
      <c r="ICI3" s="318"/>
      <c r="ICJ3" s="318"/>
      <c r="ICK3" s="318"/>
      <c r="ICL3" s="318"/>
      <c r="ICM3" s="318"/>
      <c r="ICN3" s="318"/>
      <c r="ICO3" s="318"/>
      <c r="ICP3" s="318"/>
      <c r="ICQ3" s="318"/>
      <c r="ICR3" s="318"/>
      <c r="ICS3" s="318"/>
      <c r="ICT3" s="318"/>
      <c r="ICU3" s="318"/>
      <c r="ICV3" s="318"/>
      <c r="ICW3" s="318"/>
      <c r="ICX3" s="318"/>
      <c r="ICY3" s="318"/>
      <c r="ICZ3" s="318"/>
      <c r="IDA3" s="318"/>
      <c r="IDB3" s="318"/>
      <c r="IDC3" s="318"/>
      <c r="IDD3" s="318"/>
      <c r="IDE3" s="318"/>
      <c r="IDF3" s="318"/>
      <c r="IDG3" s="318"/>
      <c r="IDH3" s="318"/>
      <c r="IDI3" s="318"/>
      <c r="IDJ3" s="318"/>
      <c r="IDK3" s="318"/>
      <c r="IDL3" s="318"/>
      <c r="IDM3" s="318"/>
      <c r="IDN3" s="318"/>
      <c r="IDO3" s="318"/>
      <c r="IDP3" s="318"/>
      <c r="IDQ3" s="318"/>
      <c r="IDR3" s="318"/>
      <c r="IDS3" s="318"/>
      <c r="IDT3" s="318"/>
      <c r="IDU3" s="318"/>
      <c r="IDV3" s="318"/>
      <c r="IDW3" s="318"/>
      <c r="IDX3" s="318"/>
      <c r="IDY3" s="318"/>
      <c r="IDZ3" s="318"/>
      <c r="IEA3" s="318"/>
      <c r="IEB3" s="318"/>
      <c r="IEC3" s="318"/>
      <c r="IED3" s="318"/>
      <c r="IEE3" s="318"/>
      <c r="IEF3" s="318"/>
      <c r="IEG3" s="318"/>
      <c r="IEH3" s="318"/>
      <c r="IEI3" s="318"/>
      <c r="IEJ3" s="318"/>
      <c r="IEK3" s="318"/>
      <c r="IEL3" s="318"/>
      <c r="IEM3" s="318"/>
      <c r="IEN3" s="318"/>
      <c r="IEO3" s="318"/>
      <c r="IEP3" s="318"/>
      <c r="IEQ3" s="318"/>
      <c r="IER3" s="318"/>
      <c r="IES3" s="318"/>
      <c r="IET3" s="318"/>
      <c r="IEU3" s="318"/>
      <c r="IEV3" s="318"/>
      <c r="IEW3" s="318"/>
      <c r="IEX3" s="318"/>
      <c r="IEY3" s="318"/>
      <c r="IEZ3" s="318"/>
      <c r="IFA3" s="318"/>
      <c r="IFB3" s="318"/>
      <c r="IFC3" s="318"/>
      <c r="IFD3" s="318"/>
      <c r="IFE3" s="318"/>
      <c r="IFF3" s="318"/>
      <c r="IFG3" s="318"/>
      <c r="IFH3" s="318"/>
      <c r="IFI3" s="318"/>
      <c r="IFJ3" s="318"/>
      <c r="IFK3" s="318"/>
      <c r="IFL3" s="318"/>
      <c r="IFM3" s="318"/>
      <c r="IFN3" s="318"/>
      <c r="IFO3" s="318"/>
      <c r="IFP3" s="318"/>
      <c r="IFQ3" s="318"/>
      <c r="IFR3" s="318"/>
      <c r="IFS3" s="318"/>
      <c r="IFT3" s="318"/>
      <c r="IFU3" s="318"/>
      <c r="IFV3" s="318"/>
      <c r="IFW3" s="318"/>
      <c r="IFX3" s="318"/>
      <c r="IFY3" s="318"/>
      <c r="IFZ3" s="318"/>
      <c r="IGA3" s="318"/>
      <c r="IGB3" s="318"/>
      <c r="IGC3" s="318"/>
      <c r="IGD3" s="318"/>
      <c r="IGE3" s="318"/>
      <c r="IGF3" s="318"/>
      <c r="IGG3" s="318"/>
      <c r="IGH3" s="318"/>
      <c r="IGI3" s="318"/>
      <c r="IGJ3" s="318"/>
      <c r="IGK3" s="318"/>
      <c r="IGL3" s="318"/>
      <c r="IGM3" s="318"/>
      <c r="IGN3" s="318"/>
      <c r="IGO3" s="318"/>
      <c r="IGP3" s="318"/>
      <c r="IGQ3" s="318"/>
      <c r="IGR3" s="318"/>
      <c r="IGS3" s="318"/>
      <c r="IGT3" s="318"/>
      <c r="IGU3" s="318"/>
      <c r="IGV3" s="318"/>
      <c r="IGW3" s="318"/>
      <c r="IGX3" s="318"/>
      <c r="IGY3" s="318"/>
      <c r="IGZ3" s="318"/>
      <c r="IHA3" s="318"/>
      <c r="IHB3" s="318"/>
      <c r="IHC3" s="318"/>
      <c r="IHD3" s="318"/>
      <c r="IHE3" s="318"/>
      <c r="IHF3" s="318"/>
      <c r="IHG3" s="318"/>
      <c r="IHH3" s="318"/>
      <c r="IHI3" s="318"/>
      <c r="IHJ3" s="318"/>
      <c r="IHK3" s="318"/>
      <c r="IHL3" s="318"/>
      <c r="IHM3" s="318"/>
      <c r="IHN3" s="318"/>
      <c r="IHO3" s="318"/>
      <c r="IHP3" s="318"/>
      <c r="IHQ3" s="318"/>
      <c r="IHR3" s="318"/>
      <c r="IHS3" s="318"/>
      <c r="IHT3" s="318"/>
      <c r="IHU3" s="318"/>
      <c r="IHV3" s="318"/>
      <c r="IHW3" s="318"/>
      <c r="IHX3" s="318"/>
      <c r="IHY3" s="318"/>
      <c r="IHZ3" s="318"/>
      <c r="IIA3" s="318"/>
      <c r="IIB3" s="318"/>
      <c r="IIC3" s="318"/>
      <c r="IID3" s="318"/>
      <c r="IIE3" s="318"/>
      <c r="IIF3" s="318"/>
      <c r="IIG3" s="318"/>
      <c r="IIH3" s="318"/>
      <c r="III3" s="318"/>
      <c r="IIJ3" s="318"/>
      <c r="IIK3" s="318"/>
      <c r="IIL3" s="318"/>
      <c r="IIM3" s="318"/>
      <c r="IIN3" s="318"/>
      <c r="IIO3" s="318"/>
      <c r="IIP3" s="318"/>
      <c r="IIQ3" s="318"/>
      <c r="IIR3" s="318"/>
      <c r="IIS3" s="318"/>
      <c r="IIT3" s="318"/>
      <c r="IIU3" s="318"/>
      <c r="IIV3" s="318"/>
      <c r="IIW3" s="318"/>
      <c r="IIX3" s="318"/>
      <c r="IIY3" s="318"/>
      <c r="IIZ3" s="318"/>
      <c r="IJA3" s="318"/>
      <c r="IJB3" s="318"/>
      <c r="IJC3" s="318"/>
      <c r="IJD3" s="318"/>
      <c r="IJE3" s="318"/>
      <c r="IJF3" s="318"/>
      <c r="IJG3" s="318"/>
      <c r="IJH3" s="318"/>
      <c r="IJI3" s="318"/>
      <c r="IJJ3" s="318"/>
      <c r="IJK3" s="318"/>
      <c r="IJL3" s="318"/>
      <c r="IJM3" s="318"/>
      <c r="IJN3" s="318"/>
      <c r="IJO3" s="318"/>
      <c r="IJP3" s="318"/>
      <c r="IJQ3" s="318"/>
      <c r="IJR3" s="318"/>
      <c r="IJS3" s="318"/>
      <c r="IJT3" s="318"/>
      <c r="IJU3" s="318"/>
      <c r="IJV3" s="318"/>
      <c r="IJW3" s="318"/>
      <c r="IJX3" s="318"/>
      <c r="IJY3" s="318"/>
      <c r="IJZ3" s="318"/>
      <c r="IKA3" s="318"/>
      <c r="IKB3" s="318"/>
      <c r="IKC3" s="318"/>
      <c r="IKD3" s="318"/>
      <c r="IKE3" s="318"/>
      <c r="IKF3" s="318"/>
      <c r="IKG3" s="318"/>
      <c r="IKH3" s="318"/>
      <c r="IKI3" s="318"/>
      <c r="IKJ3" s="318"/>
      <c r="IKK3" s="318"/>
      <c r="IKL3" s="318"/>
      <c r="IKM3" s="318"/>
      <c r="IKN3" s="318"/>
      <c r="IKO3" s="318"/>
      <c r="IKP3" s="318"/>
      <c r="IKQ3" s="318"/>
      <c r="IKR3" s="318"/>
      <c r="IKS3" s="318"/>
      <c r="IKT3" s="318"/>
      <c r="IKU3" s="318"/>
      <c r="IKV3" s="318"/>
      <c r="IKW3" s="318"/>
      <c r="IKX3" s="318"/>
      <c r="IKY3" s="318"/>
      <c r="IKZ3" s="318"/>
      <c r="ILA3" s="318"/>
      <c r="ILB3" s="318"/>
      <c r="ILC3" s="318"/>
      <c r="ILD3" s="318"/>
      <c r="ILE3" s="318"/>
      <c r="ILF3" s="318"/>
      <c r="ILG3" s="318"/>
      <c r="ILH3" s="318"/>
      <c r="ILI3" s="318"/>
      <c r="ILJ3" s="318"/>
      <c r="ILK3" s="318"/>
      <c r="ILL3" s="318"/>
      <c r="ILM3" s="318"/>
      <c r="ILN3" s="318"/>
      <c r="ILO3" s="318"/>
      <c r="ILP3" s="318"/>
      <c r="ILQ3" s="318"/>
      <c r="ILR3" s="318"/>
      <c r="ILS3" s="318"/>
      <c r="ILT3" s="318"/>
      <c r="ILU3" s="318"/>
      <c r="ILV3" s="318"/>
      <c r="ILW3" s="318"/>
      <c r="ILX3" s="318"/>
      <c r="ILY3" s="318"/>
      <c r="ILZ3" s="318"/>
      <c r="IMA3" s="318"/>
      <c r="IMB3" s="318"/>
      <c r="IMC3" s="318"/>
      <c r="IMD3" s="318"/>
      <c r="IME3" s="318"/>
      <c r="IMF3" s="318"/>
      <c r="IMG3" s="318"/>
      <c r="IMH3" s="318"/>
      <c r="IMI3" s="318"/>
      <c r="IMJ3" s="318"/>
      <c r="IMK3" s="318"/>
      <c r="IML3" s="318"/>
      <c r="IMM3" s="318"/>
      <c r="IMN3" s="318"/>
      <c r="IMO3" s="318"/>
      <c r="IMP3" s="318"/>
      <c r="IMQ3" s="318"/>
      <c r="IMR3" s="318"/>
      <c r="IMS3" s="318"/>
      <c r="IMT3" s="318"/>
      <c r="IMU3" s="318"/>
      <c r="IMV3" s="318"/>
      <c r="IMW3" s="318"/>
      <c r="IMX3" s="318"/>
      <c r="IMY3" s="318"/>
      <c r="IMZ3" s="318"/>
      <c r="INA3" s="318"/>
      <c r="INB3" s="318"/>
      <c r="INC3" s="318"/>
      <c r="IND3" s="318"/>
      <c r="INE3" s="318"/>
      <c r="INF3" s="318"/>
      <c r="ING3" s="318"/>
      <c r="INH3" s="318"/>
      <c r="INI3" s="318"/>
      <c r="INJ3" s="318"/>
      <c r="INK3" s="318"/>
      <c r="INL3" s="318"/>
      <c r="INM3" s="318"/>
      <c r="INN3" s="318"/>
      <c r="INO3" s="318"/>
      <c r="INP3" s="318"/>
      <c r="INQ3" s="318"/>
      <c r="INR3" s="318"/>
      <c r="INS3" s="318"/>
      <c r="INT3" s="318"/>
      <c r="INU3" s="318"/>
      <c r="INV3" s="318"/>
      <c r="INW3" s="318"/>
      <c r="INX3" s="318"/>
      <c r="INY3" s="318"/>
      <c r="INZ3" s="318"/>
      <c r="IOA3" s="318"/>
      <c r="IOB3" s="318"/>
      <c r="IOC3" s="318"/>
      <c r="IOD3" s="318"/>
      <c r="IOE3" s="318"/>
      <c r="IOF3" s="318"/>
      <c r="IOG3" s="318"/>
      <c r="IOH3" s="318"/>
      <c r="IOI3" s="318"/>
      <c r="IOJ3" s="318"/>
      <c r="IOK3" s="318"/>
      <c r="IOL3" s="318"/>
      <c r="IOM3" s="318"/>
      <c r="ION3" s="318"/>
      <c r="IOO3" s="318"/>
      <c r="IOP3" s="318"/>
      <c r="IOQ3" s="318"/>
      <c r="IOR3" s="318"/>
      <c r="IOS3" s="318"/>
      <c r="IOT3" s="318"/>
      <c r="IOU3" s="318"/>
      <c r="IOV3" s="318"/>
      <c r="IOW3" s="318"/>
      <c r="IOX3" s="318"/>
      <c r="IOY3" s="318"/>
      <c r="IOZ3" s="318"/>
      <c r="IPA3" s="318"/>
      <c r="IPB3" s="318"/>
      <c r="IPC3" s="318"/>
      <c r="IPD3" s="318"/>
      <c r="IPE3" s="318"/>
      <c r="IPF3" s="318"/>
      <c r="IPG3" s="318"/>
      <c r="IPH3" s="318"/>
      <c r="IPI3" s="318"/>
      <c r="IPJ3" s="318"/>
      <c r="IPK3" s="318"/>
      <c r="IPL3" s="318"/>
      <c r="IPM3" s="318"/>
      <c r="IPN3" s="318"/>
      <c r="IPO3" s="318"/>
      <c r="IPP3" s="318"/>
      <c r="IPQ3" s="318"/>
      <c r="IPR3" s="318"/>
      <c r="IPS3" s="318"/>
      <c r="IPT3" s="318"/>
      <c r="IPU3" s="318"/>
      <c r="IPV3" s="318"/>
      <c r="IPW3" s="318"/>
      <c r="IPX3" s="318"/>
      <c r="IPY3" s="318"/>
      <c r="IPZ3" s="318"/>
      <c r="IQA3" s="318"/>
      <c r="IQB3" s="318"/>
      <c r="IQC3" s="318"/>
      <c r="IQD3" s="318"/>
      <c r="IQE3" s="318"/>
      <c r="IQF3" s="318"/>
      <c r="IQG3" s="318"/>
      <c r="IQH3" s="318"/>
      <c r="IQI3" s="318"/>
      <c r="IQJ3" s="318"/>
      <c r="IQK3" s="318"/>
      <c r="IQL3" s="318"/>
      <c r="IQM3" s="318"/>
      <c r="IQN3" s="318"/>
      <c r="IQO3" s="318"/>
      <c r="IQP3" s="318"/>
      <c r="IQQ3" s="318"/>
      <c r="IQR3" s="318"/>
      <c r="IQS3" s="318"/>
      <c r="IQT3" s="318"/>
      <c r="IQU3" s="318"/>
      <c r="IQV3" s="318"/>
      <c r="IQW3" s="318"/>
      <c r="IQX3" s="318"/>
      <c r="IQY3" s="318"/>
      <c r="IQZ3" s="318"/>
      <c r="IRA3" s="318"/>
      <c r="IRB3" s="318"/>
      <c r="IRC3" s="318"/>
      <c r="IRD3" s="318"/>
      <c r="IRE3" s="318"/>
      <c r="IRF3" s="318"/>
      <c r="IRG3" s="318"/>
      <c r="IRH3" s="318"/>
      <c r="IRI3" s="318"/>
      <c r="IRJ3" s="318"/>
      <c r="IRK3" s="318"/>
      <c r="IRL3" s="318"/>
      <c r="IRM3" s="318"/>
      <c r="IRN3" s="318"/>
      <c r="IRO3" s="318"/>
      <c r="IRP3" s="318"/>
      <c r="IRQ3" s="318"/>
      <c r="IRR3" s="318"/>
      <c r="IRS3" s="318"/>
      <c r="IRT3" s="318"/>
      <c r="IRU3" s="318"/>
      <c r="IRV3" s="318"/>
      <c r="IRW3" s="318"/>
      <c r="IRX3" s="318"/>
      <c r="IRY3" s="318"/>
      <c r="IRZ3" s="318"/>
      <c r="ISA3" s="318"/>
      <c r="ISB3" s="318"/>
      <c r="ISC3" s="318"/>
      <c r="ISD3" s="318"/>
      <c r="ISE3" s="318"/>
      <c r="ISF3" s="318"/>
      <c r="ISG3" s="318"/>
      <c r="ISH3" s="318"/>
      <c r="ISI3" s="318"/>
      <c r="ISJ3" s="318"/>
      <c r="ISK3" s="318"/>
      <c r="ISL3" s="318"/>
      <c r="ISM3" s="318"/>
      <c r="ISN3" s="318"/>
      <c r="ISO3" s="318"/>
      <c r="ISP3" s="318"/>
      <c r="ISQ3" s="318"/>
      <c r="ISR3" s="318"/>
      <c r="ISS3" s="318"/>
      <c r="IST3" s="318"/>
      <c r="ISU3" s="318"/>
      <c r="ISV3" s="318"/>
      <c r="ISW3" s="318"/>
      <c r="ISX3" s="318"/>
      <c r="ISY3" s="318"/>
      <c r="ISZ3" s="318"/>
      <c r="ITA3" s="318"/>
      <c r="ITB3" s="318"/>
      <c r="ITC3" s="318"/>
      <c r="ITD3" s="318"/>
      <c r="ITE3" s="318"/>
      <c r="ITF3" s="318"/>
      <c r="ITG3" s="318"/>
      <c r="ITH3" s="318"/>
      <c r="ITI3" s="318"/>
      <c r="ITJ3" s="318"/>
      <c r="ITK3" s="318"/>
      <c r="ITL3" s="318"/>
      <c r="ITM3" s="318"/>
      <c r="ITN3" s="318"/>
      <c r="ITO3" s="318"/>
      <c r="ITP3" s="318"/>
      <c r="ITQ3" s="318"/>
      <c r="ITR3" s="318"/>
      <c r="ITS3" s="318"/>
      <c r="ITT3" s="318"/>
      <c r="ITU3" s="318"/>
      <c r="ITV3" s="318"/>
      <c r="ITW3" s="318"/>
      <c r="ITX3" s="318"/>
      <c r="ITY3" s="318"/>
      <c r="ITZ3" s="318"/>
      <c r="IUA3" s="318"/>
      <c r="IUB3" s="318"/>
      <c r="IUC3" s="318"/>
      <c r="IUD3" s="318"/>
      <c r="IUE3" s="318"/>
      <c r="IUF3" s="318"/>
      <c r="IUG3" s="318"/>
      <c r="IUH3" s="318"/>
      <c r="IUI3" s="318"/>
      <c r="IUJ3" s="318"/>
      <c r="IUK3" s="318"/>
      <c r="IUL3" s="318"/>
      <c r="IUM3" s="318"/>
      <c r="IUN3" s="318"/>
      <c r="IUO3" s="318"/>
      <c r="IUP3" s="318"/>
      <c r="IUQ3" s="318"/>
      <c r="IUR3" s="318"/>
      <c r="IUS3" s="318"/>
      <c r="IUT3" s="318"/>
      <c r="IUU3" s="318"/>
      <c r="IUV3" s="318"/>
      <c r="IUW3" s="318"/>
      <c r="IUX3" s="318"/>
      <c r="IUY3" s="318"/>
      <c r="IUZ3" s="318"/>
      <c r="IVA3" s="318"/>
      <c r="IVB3" s="318"/>
      <c r="IVC3" s="318"/>
      <c r="IVD3" s="318"/>
      <c r="IVE3" s="318"/>
      <c r="IVF3" s="318"/>
      <c r="IVG3" s="318"/>
      <c r="IVH3" s="318"/>
      <c r="IVI3" s="318"/>
      <c r="IVJ3" s="318"/>
      <c r="IVK3" s="318"/>
      <c r="IVL3" s="318"/>
      <c r="IVM3" s="318"/>
      <c r="IVN3" s="318"/>
      <c r="IVO3" s="318"/>
      <c r="IVP3" s="318"/>
      <c r="IVQ3" s="318"/>
      <c r="IVR3" s="318"/>
      <c r="IVS3" s="318"/>
      <c r="IVT3" s="318"/>
      <c r="IVU3" s="318"/>
      <c r="IVV3" s="318"/>
      <c r="IVW3" s="318"/>
      <c r="IVX3" s="318"/>
      <c r="IVY3" s="318"/>
      <c r="IVZ3" s="318"/>
      <c r="IWA3" s="318"/>
      <c r="IWB3" s="318"/>
      <c r="IWC3" s="318"/>
      <c r="IWD3" s="318"/>
      <c r="IWE3" s="318"/>
      <c r="IWF3" s="318"/>
      <c r="IWG3" s="318"/>
      <c r="IWH3" s="318"/>
      <c r="IWI3" s="318"/>
      <c r="IWJ3" s="318"/>
      <c r="IWK3" s="318"/>
      <c r="IWL3" s="318"/>
      <c r="IWM3" s="318"/>
      <c r="IWN3" s="318"/>
      <c r="IWO3" s="318"/>
      <c r="IWP3" s="318"/>
      <c r="IWQ3" s="318"/>
      <c r="IWR3" s="318"/>
      <c r="IWS3" s="318"/>
      <c r="IWT3" s="318"/>
      <c r="IWU3" s="318"/>
      <c r="IWV3" s="318"/>
      <c r="IWW3" s="318"/>
      <c r="IWX3" s="318"/>
      <c r="IWY3" s="318"/>
      <c r="IWZ3" s="318"/>
      <c r="IXA3" s="318"/>
      <c r="IXB3" s="318"/>
      <c r="IXC3" s="318"/>
      <c r="IXD3" s="318"/>
      <c r="IXE3" s="318"/>
      <c r="IXF3" s="318"/>
      <c r="IXG3" s="318"/>
      <c r="IXH3" s="318"/>
      <c r="IXI3" s="318"/>
      <c r="IXJ3" s="318"/>
      <c r="IXK3" s="318"/>
      <c r="IXL3" s="318"/>
      <c r="IXM3" s="318"/>
      <c r="IXN3" s="318"/>
      <c r="IXO3" s="318"/>
      <c r="IXP3" s="318"/>
      <c r="IXQ3" s="318"/>
      <c r="IXR3" s="318"/>
      <c r="IXS3" s="318"/>
      <c r="IXT3" s="318"/>
      <c r="IXU3" s="318"/>
      <c r="IXV3" s="318"/>
      <c r="IXW3" s="318"/>
      <c r="IXX3" s="318"/>
      <c r="IXY3" s="318"/>
      <c r="IXZ3" s="318"/>
      <c r="IYA3" s="318"/>
      <c r="IYB3" s="318"/>
      <c r="IYC3" s="318"/>
      <c r="IYD3" s="318"/>
      <c r="IYE3" s="318"/>
      <c r="IYF3" s="318"/>
      <c r="IYG3" s="318"/>
      <c r="IYH3" s="318"/>
      <c r="IYI3" s="318"/>
      <c r="IYJ3" s="318"/>
      <c r="IYK3" s="318"/>
      <c r="IYL3" s="318"/>
      <c r="IYM3" s="318"/>
      <c r="IYN3" s="318"/>
      <c r="IYO3" s="318"/>
      <c r="IYP3" s="318"/>
      <c r="IYQ3" s="318"/>
      <c r="IYR3" s="318"/>
      <c r="IYS3" s="318"/>
      <c r="IYT3" s="318"/>
      <c r="IYU3" s="318"/>
      <c r="IYV3" s="318"/>
      <c r="IYW3" s="318"/>
      <c r="IYX3" s="318"/>
      <c r="IYY3" s="318"/>
      <c r="IYZ3" s="318"/>
      <c r="IZA3" s="318"/>
      <c r="IZB3" s="318"/>
      <c r="IZC3" s="318"/>
      <c r="IZD3" s="318"/>
      <c r="IZE3" s="318"/>
      <c r="IZF3" s="318"/>
      <c r="IZG3" s="318"/>
      <c r="IZH3" s="318"/>
      <c r="IZI3" s="318"/>
      <c r="IZJ3" s="318"/>
      <c r="IZK3" s="318"/>
      <c r="IZL3" s="318"/>
      <c r="IZM3" s="318"/>
      <c r="IZN3" s="318"/>
      <c r="IZO3" s="318"/>
      <c r="IZP3" s="318"/>
      <c r="IZQ3" s="318"/>
      <c r="IZR3" s="318"/>
      <c r="IZS3" s="318"/>
      <c r="IZT3" s="318"/>
      <c r="IZU3" s="318"/>
      <c r="IZV3" s="318"/>
      <c r="IZW3" s="318"/>
      <c r="IZX3" s="318"/>
      <c r="IZY3" s="318"/>
      <c r="IZZ3" s="318"/>
      <c r="JAA3" s="318"/>
      <c r="JAB3" s="318"/>
      <c r="JAC3" s="318"/>
      <c r="JAD3" s="318"/>
      <c r="JAE3" s="318"/>
      <c r="JAF3" s="318"/>
      <c r="JAG3" s="318"/>
      <c r="JAH3" s="318"/>
      <c r="JAI3" s="318"/>
      <c r="JAJ3" s="318"/>
      <c r="JAK3" s="318"/>
      <c r="JAL3" s="318"/>
      <c r="JAM3" s="318"/>
      <c r="JAN3" s="318"/>
      <c r="JAO3" s="318"/>
      <c r="JAP3" s="318"/>
      <c r="JAQ3" s="318"/>
      <c r="JAR3" s="318"/>
      <c r="JAS3" s="318"/>
      <c r="JAT3" s="318"/>
      <c r="JAU3" s="318"/>
      <c r="JAV3" s="318"/>
      <c r="JAW3" s="318"/>
      <c r="JAX3" s="318"/>
      <c r="JAY3" s="318"/>
      <c r="JAZ3" s="318"/>
      <c r="JBA3" s="318"/>
      <c r="JBB3" s="318"/>
      <c r="JBC3" s="318"/>
      <c r="JBD3" s="318"/>
      <c r="JBE3" s="318"/>
      <c r="JBF3" s="318"/>
      <c r="JBG3" s="318"/>
      <c r="JBH3" s="318"/>
      <c r="JBI3" s="318"/>
      <c r="JBJ3" s="318"/>
      <c r="JBK3" s="318"/>
      <c r="JBL3" s="318"/>
      <c r="JBM3" s="318"/>
      <c r="JBN3" s="318"/>
      <c r="JBO3" s="318"/>
      <c r="JBP3" s="318"/>
      <c r="JBQ3" s="318"/>
      <c r="JBR3" s="318"/>
      <c r="JBS3" s="318"/>
      <c r="JBT3" s="318"/>
      <c r="JBU3" s="318"/>
      <c r="JBV3" s="318"/>
      <c r="JBW3" s="318"/>
      <c r="JBX3" s="318"/>
      <c r="JBY3" s="318"/>
      <c r="JBZ3" s="318"/>
      <c r="JCA3" s="318"/>
      <c r="JCB3" s="318"/>
      <c r="JCC3" s="318"/>
      <c r="JCD3" s="318"/>
      <c r="JCE3" s="318"/>
      <c r="JCF3" s="318"/>
      <c r="JCG3" s="318"/>
      <c r="JCH3" s="318"/>
      <c r="JCI3" s="318"/>
      <c r="JCJ3" s="318"/>
      <c r="JCK3" s="318"/>
      <c r="JCL3" s="318"/>
      <c r="JCM3" s="318"/>
      <c r="JCN3" s="318"/>
      <c r="JCO3" s="318"/>
      <c r="JCP3" s="318"/>
      <c r="JCQ3" s="318"/>
      <c r="JCR3" s="318"/>
      <c r="JCS3" s="318"/>
      <c r="JCT3" s="318"/>
      <c r="JCU3" s="318"/>
      <c r="JCV3" s="318"/>
      <c r="JCW3" s="318"/>
      <c r="JCX3" s="318"/>
      <c r="JCY3" s="318"/>
      <c r="JCZ3" s="318"/>
      <c r="JDA3" s="318"/>
      <c r="JDB3" s="318"/>
      <c r="JDC3" s="318"/>
      <c r="JDD3" s="318"/>
      <c r="JDE3" s="318"/>
      <c r="JDF3" s="318"/>
      <c r="JDG3" s="318"/>
      <c r="JDH3" s="318"/>
      <c r="JDI3" s="318"/>
      <c r="JDJ3" s="318"/>
      <c r="JDK3" s="318"/>
      <c r="JDL3" s="318"/>
      <c r="JDM3" s="318"/>
      <c r="JDN3" s="318"/>
      <c r="JDO3" s="318"/>
      <c r="JDP3" s="318"/>
      <c r="JDQ3" s="318"/>
      <c r="JDR3" s="318"/>
      <c r="JDS3" s="318"/>
      <c r="JDT3" s="318"/>
      <c r="JDU3" s="318"/>
      <c r="JDV3" s="318"/>
      <c r="JDW3" s="318"/>
      <c r="JDX3" s="318"/>
      <c r="JDY3" s="318"/>
      <c r="JDZ3" s="318"/>
      <c r="JEA3" s="318"/>
      <c r="JEB3" s="318"/>
      <c r="JEC3" s="318"/>
      <c r="JED3" s="318"/>
      <c r="JEE3" s="318"/>
      <c r="JEF3" s="318"/>
      <c r="JEG3" s="318"/>
      <c r="JEH3" s="318"/>
      <c r="JEI3" s="318"/>
      <c r="JEJ3" s="318"/>
      <c r="JEK3" s="318"/>
      <c r="JEL3" s="318"/>
      <c r="JEM3" s="318"/>
      <c r="JEN3" s="318"/>
      <c r="JEO3" s="318"/>
      <c r="JEP3" s="318"/>
      <c r="JEQ3" s="318"/>
      <c r="JER3" s="318"/>
      <c r="JES3" s="318"/>
      <c r="JET3" s="318"/>
      <c r="JEU3" s="318"/>
      <c r="JEV3" s="318"/>
      <c r="JEW3" s="318"/>
      <c r="JEX3" s="318"/>
      <c r="JEY3" s="318"/>
      <c r="JEZ3" s="318"/>
      <c r="JFA3" s="318"/>
      <c r="JFB3" s="318"/>
      <c r="JFC3" s="318"/>
      <c r="JFD3" s="318"/>
      <c r="JFE3" s="318"/>
      <c r="JFF3" s="318"/>
      <c r="JFG3" s="318"/>
      <c r="JFH3" s="318"/>
      <c r="JFI3" s="318"/>
      <c r="JFJ3" s="318"/>
      <c r="JFK3" s="318"/>
      <c r="JFL3" s="318"/>
      <c r="JFM3" s="318"/>
      <c r="JFN3" s="318"/>
      <c r="JFO3" s="318"/>
      <c r="JFP3" s="318"/>
      <c r="JFQ3" s="318"/>
      <c r="JFR3" s="318"/>
      <c r="JFS3" s="318"/>
      <c r="JFT3" s="318"/>
      <c r="JFU3" s="318"/>
      <c r="JFV3" s="318"/>
      <c r="JFW3" s="318"/>
      <c r="JFX3" s="318"/>
      <c r="JFY3" s="318"/>
      <c r="JFZ3" s="318"/>
      <c r="JGA3" s="318"/>
      <c r="JGB3" s="318"/>
      <c r="JGC3" s="318"/>
      <c r="JGD3" s="318"/>
      <c r="JGE3" s="318"/>
      <c r="JGF3" s="318"/>
      <c r="JGG3" s="318"/>
      <c r="JGH3" s="318"/>
      <c r="JGI3" s="318"/>
      <c r="JGJ3" s="318"/>
      <c r="JGK3" s="318"/>
      <c r="JGL3" s="318"/>
      <c r="JGM3" s="318"/>
      <c r="JGN3" s="318"/>
      <c r="JGO3" s="318"/>
      <c r="JGP3" s="318"/>
      <c r="JGQ3" s="318"/>
      <c r="JGR3" s="318"/>
      <c r="JGS3" s="318"/>
      <c r="JGT3" s="318"/>
      <c r="JGU3" s="318"/>
      <c r="JGV3" s="318"/>
      <c r="JGW3" s="318"/>
      <c r="JGX3" s="318"/>
      <c r="JGY3" s="318"/>
      <c r="JGZ3" s="318"/>
      <c r="JHA3" s="318"/>
      <c r="JHB3" s="318"/>
      <c r="JHC3" s="318"/>
      <c r="JHD3" s="318"/>
      <c r="JHE3" s="318"/>
      <c r="JHF3" s="318"/>
      <c r="JHG3" s="318"/>
      <c r="JHH3" s="318"/>
      <c r="JHI3" s="318"/>
      <c r="JHJ3" s="318"/>
      <c r="JHK3" s="318"/>
      <c r="JHL3" s="318"/>
      <c r="JHM3" s="318"/>
      <c r="JHN3" s="318"/>
      <c r="JHO3" s="318"/>
      <c r="JHP3" s="318"/>
      <c r="JHQ3" s="318"/>
      <c r="JHR3" s="318"/>
      <c r="JHS3" s="318"/>
      <c r="JHT3" s="318"/>
      <c r="JHU3" s="318"/>
      <c r="JHV3" s="318"/>
      <c r="JHW3" s="318"/>
      <c r="JHX3" s="318"/>
      <c r="JHY3" s="318"/>
      <c r="JHZ3" s="318"/>
      <c r="JIA3" s="318"/>
      <c r="JIB3" s="318"/>
      <c r="JIC3" s="318"/>
      <c r="JID3" s="318"/>
      <c r="JIE3" s="318"/>
      <c r="JIF3" s="318"/>
      <c r="JIG3" s="318"/>
      <c r="JIH3" s="318"/>
      <c r="JII3" s="318"/>
      <c r="JIJ3" s="318"/>
      <c r="JIK3" s="318"/>
      <c r="JIL3" s="318"/>
      <c r="JIM3" s="318"/>
      <c r="JIN3" s="318"/>
      <c r="JIO3" s="318"/>
      <c r="JIP3" s="318"/>
      <c r="JIQ3" s="318"/>
      <c r="JIR3" s="318"/>
      <c r="JIS3" s="318"/>
      <c r="JIT3" s="318"/>
      <c r="JIU3" s="318"/>
      <c r="JIV3" s="318"/>
      <c r="JIW3" s="318"/>
      <c r="JIX3" s="318"/>
      <c r="JIY3" s="318"/>
      <c r="JIZ3" s="318"/>
      <c r="JJA3" s="318"/>
      <c r="JJB3" s="318"/>
      <c r="JJC3" s="318"/>
      <c r="JJD3" s="318"/>
      <c r="JJE3" s="318"/>
      <c r="JJF3" s="318"/>
      <c r="JJG3" s="318"/>
      <c r="JJH3" s="318"/>
      <c r="JJI3" s="318"/>
      <c r="JJJ3" s="318"/>
      <c r="JJK3" s="318"/>
      <c r="JJL3" s="318"/>
      <c r="JJM3" s="318"/>
      <c r="JJN3" s="318"/>
      <c r="JJO3" s="318"/>
      <c r="JJP3" s="318"/>
      <c r="JJQ3" s="318"/>
      <c r="JJR3" s="318"/>
      <c r="JJS3" s="318"/>
      <c r="JJT3" s="318"/>
      <c r="JJU3" s="318"/>
      <c r="JJV3" s="318"/>
      <c r="JJW3" s="318"/>
      <c r="JJX3" s="318"/>
      <c r="JJY3" s="318"/>
      <c r="JJZ3" s="318"/>
      <c r="JKA3" s="318"/>
      <c r="JKB3" s="318"/>
      <c r="JKC3" s="318"/>
      <c r="JKD3" s="318"/>
      <c r="JKE3" s="318"/>
      <c r="JKF3" s="318"/>
      <c r="JKG3" s="318"/>
      <c r="JKH3" s="318"/>
      <c r="JKI3" s="318"/>
      <c r="JKJ3" s="318"/>
      <c r="JKK3" s="318"/>
      <c r="JKL3" s="318"/>
      <c r="JKM3" s="318"/>
      <c r="JKN3" s="318"/>
      <c r="JKO3" s="318"/>
      <c r="JKP3" s="318"/>
      <c r="JKQ3" s="318"/>
      <c r="JKR3" s="318"/>
      <c r="JKS3" s="318"/>
      <c r="JKT3" s="318"/>
      <c r="JKU3" s="318"/>
      <c r="JKV3" s="318"/>
      <c r="JKW3" s="318"/>
      <c r="JKX3" s="318"/>
      <c r="JKY3" s="318"/>
      <c r="JKZ3" s="318"/>
      <c r="JLA3" s="318"/>
      <c r="JLB3" s="318"/>
      <c r="JLC3" s="318"/>
      <c r="JLD3" s="318"/>
      <c r="JLE3" s="318"/>
      <c r="JLF3" s="318"/>
      <c r="JLG3" s="318"/>
      <c r="JLH3" s="318"/>
      <c r="JLI3" s="318"/>
      <c r="JLJ3" s="318"/>
      <c r="JLK3" s="318"/>
      <c r="JLL3" s="318"/>
      <c r="JLM3" s="318"/>
      <c r="JLN3" s="318"/>
      <c r="JLO3" s="318"/>
      <c r="JLP3" s="318"/>
      <c r="JLQ3" s="318"/>
      <c r="JLR3" s="318"/>
      <c r="JLS3" s="318"/>
      <c r="JLT3" s="318"/>
      <c r="JLU3" s="318"/>
      <c r="JLV3" s="318"/>
      <c r="JLW3" s="318"/>
      <c r="JLX3" s="318"/>
      <c r="JLY3" s="318"/>
      <c r="JLZ3" s="318"/>
      <c r="JMA3" s="318"/>
      <c r="JMB3" s="318"/>
      <c r="JMC3" s="318"/>
      <c r="JMD3" s="318"/>
      <c r="JME3" s="318"/>
      <c r="JMF3" s="318"/>
      <c r="JMG3" s="318"/>
      <c r="JMH3" s="318"/>
      <c r="JMI3" s="318"/>
      <c r="JMJ3" s="318"/>
      <c r="JMK3" s="318"/>
      <c r="JML3" s="318"/>
      <c r="JMM3" s="318"/>
      <c r="JMN3" s="318"/>
      <c r="JMO3" s="318"/>
      <c r="JMP3" s="318"/>
      <c r="JMQ3" s="318"/>
      <c r="JMR3" s="318"/>
      <c r="JMS3" s="318"/>
      <c r="JMT3" s="318"/>
      <c r="JMU3" s="318"/>
      <c r="JMV3" s="318"/>
      <c r="JMW3" s="318"/>
      <c r="JMX3" s="318"/>
      <c r="JMY3" s="318"/>
      <c r="JMZ3" s="318"/>
      <c r="JNA3" s="318"/>
      <c r="JNB3" s="318"/>
      <c r="JNC3" s="318"/>
      <c r="JND3" s="318"/>
      <c r="JNE3" s="318"/>
      <c r="JNF3" s="318"/>
      <c r="JNG3" s="318"/>
      <c r="JNH3" s="318"/>
      <c r="JNI3" s="318"/>
      <c r="JNJ3" s="318"/>
      <c r="JNK3" s="318"/>
      <c r="JNL3" s="318"/>
      <c r="JNM3" s="318"/>
      <c r="JNN3" s="318"/>
      <c r="JNO3" s="318"/>
      <c r="JNP3" s="318"/>
      <c r="JNQ3" s="318"/>
      <c r="JNR3" s="318"/>
      <c r="JNS3" s="318"/>
      <c r="JNT3" s="318"/>
      <c r="JNU3" s="318"/>
      <c r="JNV3" s="318"/>
      <c r="JNW3" s="318"/>
      <c r="JNX3" s="318"/>
      <c r="JNY3" s="318"/>
      <c r="JNZ3" s="318"/>
      <c r="JOA3" s="318"/>
      <c r="JOB3" s="318"/>
      <c r="JOC3" s="318"/>
      <c r="JOD3" s="318"/>
      <c r="JOE3" s="318"/>
      <c r="JOF3" s="318"/>
      <c r="JOG3" s="318"/>
      <c r="JOH3" s="318"/>
      <c r="JOI3" s="318"/>
      <c r="JOJ3" s="318"/>
      <c r="JOK3" s="318"/>
      <c r="JOL3" s="318"/>
      <c r="JOM3" s="318"/>
      <c r="JON3" s="318"/>
      <c r="JOO3" s="318"/>
      <c r="JOP3" s="318"/>
      <c r="JOQ3" s="318"/>
      <c r="JOR3" s="318"/>
      <c r="JOS3" s="318"/>
      <c r="JOT3" s="318"/>
      <c r="JOU3" s="318"/>
      <c r="JOV3" s="318"/>
      <c r="JOW3" s="318"/>
      <c r="JOX3" s="318"/>
      <c r="JOY3" s="318"/>
      <c r="JOZ3" s="318"/>
      <c r="JPA3" s="318"/>
      <c r="JPB3" s="318"/>
      <c r="JPC3" s="318"/>
      <c r="JPD3" s="318"/>
      <c r="JPE3" s="318"/>
      <c r="JPF3" s="318"/>
      <c r="JPG3" s="318"/>
      <c r="JPH3" s="318"/>
      <c r="JPI3" s="318"/>
      <c r="JPJ3" s="318"/>
      <c r="JPK3" s="318"/>
      <c r="JPL3" s="318"/>
      <c r="JPM3" s="318"/>
      <c r="JPN3" s="318"/>
      <c r="JPO3" s="318"/>
      <c r="JPP3" s="318"/>
      <c r="JPQ3" s="318"/>
      <c r="JPR3" s="318"/>
      <c r="JPS3" s="318"/>
      <c r="JPT3" s="318"/>
      <c r="JPU3" s="318"/>
      <c r="JPV3" s="318"/>
      <c r="JPW3" s="318"/>
      <c r="JPX3" s="318"/>
      <c r="JPY3" s="318"/>
      <c r="JPZ3" s="318"/>
      <c r="JQA3" s="318"/>
      <c r="JQB3" s="318"/>
      <c r="JQC3" s="318"/>
      <c r="JQD3" s="318"/>
      <c r="JQE3" s="318"/>
      <c r="JQF3" s="318"/>
      <c r="JQG3" s="318"/>
      <c r="JQH3" s="318"/>
      <c r="JQI3" s="318"/>
      <c r="JQJ3" s="318"/>
      <c r="JQK3" s="318"/>
      <c r="JQL3" s="318"/>
      <c r="JQM3" s="318"/>
      <c r="JQN3" s="318"/>
      <c r="JQO3" s="318"/>
      <c r="JQP3" s="318"/>
      <c r="JQQ3" s="318"/>
      <c r="JQR3" s="318"/>
      <c r="JQS3" s="318"/>
      <c r="JQT3" s="318"/>
      <c r="JQU3" s="318"/>
      <c r="JQV3" s="318"/>
      <c r="JQW3" s="318"/>
      <c r="JQX3" s="318"/>
      <c r="JQY3" s="318"/>
      <c r="JQZ3" s="318"/>
      <c r="JRA3" s="318"/>
      <c r="JRB3" s="318"/>
      <c r="JRC3" s="318"/>
      <c r="JRD3" s="318"/>
      <c r="JRE3" s="318"/>
      <c r="JRF3" s="318"/>
      <c r="JRG3" s="318"/>
      <c r="JRH3" s="318"/>
      <c r="JRI3" s="318"/>
      <c r="JRJ3" s="318"/>
      <c r="JRK3" s="318"/>
      <c r="JRL3" s="318"/>
      <c r="JRM3" s="318"/>
      <c r="JRN3" s="318"/>
      <c r="JRO3" s="318"/>
      <c r="JRP3" s="318"/>
      <c r="JRQ3" s="318"/>
      <c r="JRR3" s="318"/>
      <c r="JRS3" s="318"/>
      <c r="JRT3" s="318"/>
      <c r="JRU3" s="318"/>
      <c r="JRV3" s="318"/>
      <c r="JRW3" s="318"/>
      <c r="JRX3" s="318"/>
      <c r="JRY3" s="318"/>
      <c r="JRZ3" s="318"/>
      <c r="JSA3" s="318"/>
      <c r="JSB3" s="318"/>
      <c r="JSC3" s="318"/>
      <c r="JSD3" s="318"/>
      <c r="JSE3" s="318"/>
      <c r="JSF3" s="318"/>
      <c r="JSG3" s="318"/>
      <c r="JSH3" s="318"/>
      <c r="JSI3" s="318"/>
      <c r="JSJ3" s="318"/>
      <c r="JSK3" s="318"/>
      <c r="JSL3" s="318"/>
      <c r="JSM3" s="318"/>
      <c r="JSN3" s="318"/>
      <c r="JSO3" s="318"/>
      <c r="JSP3" s="318"/>
      <c r="JSQ3" s="318"/>
      <c r="JSR3" s="318"/>
      <c r="JSS3" s="318"/>
      <c r="JST3" s="318"/>
      <c r="JSU3" s="318"/>
      <c r="JSV3" s="318"/>
      <c r="JSW3" s="318"/>
      <c r="JSX3" s="318"/>
      <c r="JSY3" s="318"/>
      <c r="JSZ3" s="318"/>
      <c r="JTA3" s="318"/>
      <c r="JTB3" s="318"/>
      <c r="JTC3" s="318"/>
      <c r="JTD3" s="318"/>
      <c r="JTE3" s="318"/>
      <c r="JTF3" s="318"/>
      <c r="JTG3" s="318"/>
      <c r="JTH3" s="318"/>
      <c r="JTI3" s="318"/>
      <c r="JTJ3" s="318"/>
      <c r="JTK3" s="318"/>
      <c r="JTL3" s="318"/>
      <c r="JTM3" s="318"/>
      <c r="JTN3" s="318"/>
      <c r="JTO3" s="318"/>
      <c r="JTP3" s="318"/>
      <c r="JTQ3" s="318"/>
      <c r="JTR3" s="318"/>
      <c r="JTS3" s="318"/>
      <c r="JTT3" s="318"/>
      <c r="JTU3" s="318"/>
      <c r="JTV3" s="318"/>
      <c r="JTW3" s="318"/>
      <c r="JTX3" s="318"/>
      <c r="JTY3" s="318"/>
      <c r="JTZ3" s="318"/>
      <c r="JUA3" s="318"/>
      <c r="JUB3" s="318"/>
      <c r="JUC3" s="318"/>
      <c r="JUD3" s="318"/>
      <c r="JUE3" s="318"/>
      <c r="JUF3" s="318"/>
      <c r="JUG3" s="318"/>
      <c r="JUH3" s="318"/>
      <c r="JUI3" s="318"/>
      <c r="JUJ3" s="318"/>
      <c r="JUK3" s="318"/>
      <c r="JUL3" s="318"/>
      <c r="JUM3" s="318"/>
      <c r="JUN3" s="318"/>
      <c r="JUO3" s="318"/>
      <c r="JUP3" s="318"/>
      <c r="JUQ3" s="318"/>
      <c r="JUR3" s="318"/>
      <c r="JUS3" s="318"/>
      <c r="JUT3" s="318"/>
      <c r="JUU3" s="318"/>
      <c r="JUV3" s="318"/>
      <c r="JUW3" s="318"/>
      <c r="JUX3" s="318"/>
      <c r="JUY3" s="318"/>
      <c r="JUZ3" s="318"/>
      <c r="JVA3" s="318"/>
      <c r="JVB3" s="318"/>
      <c r="JVC3" s="318"/>
      <c r="JVD3" s="318"/>
      <c r="JVE3" s="318"/>
      <c r="JVF3" s="318"/>
      <c r="JVG3" s="318"/>
      <c r="JVH3" s="318"/>
      <c r="JVI3" s="318"/>
      <c r="JVJ3" s="318"/>
      <c r="JVK3" s="318"/>
      <c r="JVL3" s="318"/>
      <c r="JVM3" s="318"/>
      <c r="JVN3" s="318"/>
      <c r="JVO3" s="318"/>
      <c r="JVP3" s="318"/>
      <c r="JVQ3" s="318"/>
      <c r="JVR3" s="318"/>
      <c r="JVS3" s="318"/>
      <c r="JVT3" s="318"/>
      <c r="JVU3" s="318"/>
      <c r="JVV3" s="318"/>
      <c r="JVW3" s="318"/>
      <c r="JVX3" s="318"/>
      <c r="JVY3" s="318"/>
      <c r="JVZ3" s="318"/>
      <c r="JWA3" s="318"/>
      <c r="JWB3" s="318"/>
      <c r="JWC3" s="318"/>
      <c r="JWD3" s="318"/>
      <c r="JWE3" s="318"/>
      <c r="JWF3" s="318"/>
      <c r="JWG3" s="318"/>
      <c r="JWH3" s="318"/>
      <c r="JWI3" s="318"/>
      <c r="JWJ3" s="318"/>
      <c r="JWK3" s="318"/>
      <c r="JWL3" s="318"/>
      <c r="JWM3" s="318"/>
      <c r="JWN3" s="318"/>
      <c r="JWO3" s="318"/>
      <c r="JWP3" s="318"/>
      <c r="JWQ3" s="318"/>
      <c r="JWR3" s="318"/>
      <c r="JWS3" s="318"/>
      <c r="JWT3" s="318"/>
      <c r="JWU3" s="318"/>
      <c r="JWV3" s="318"/>
      <c r="JWW3" s="318"/>
      <c r="JWX3" s="318"/>
      <c r="JWY3" s="318"/>
      <c r="JWZ3" s="318"/>
      <c r="JXA3" s="318"/>
      <c r="JXB3" s="318"/>
      <c r="JXC3" s="318"/>
      <c r="JXD3" s="318"/>
      <c r="JXE3" s="318"/>
      <c r="JXF3" s="318"/>
      <c r="JXG3" s="318"/>
      <c r="JXH3" s="318"/>
      <c r="JXI3" s="318"/>
      <c r="JXJ3" s="318"/>
      <c r="JXK3" s="318"/>
      <c r="JXL3" s="318"/>
      <c r="JXM3" s="318"/>
      <c r="JXN3" s="318"/>
      <c r="JXO3" s="318"/>
      <c r="JXP3" s="318"/>
      <c r="JXQ3" s="318"/>
      <c r="JXR3" s="318"/>
      <c r="JXS3" s="318"/>
      <c r="JXT3" s="318"/>
      <c r="JXU3" s="318"/>
      <c r="JXV3" s="318"/>
      <c r="JXW3" s="318"/>
      <c r="JXX3" s="318"/>
      <c r="JXY3" s="318"/>
      <c r="JXZ3" s="318"/>
      <c r="JYA3" s="318"/>
      <c r="JYB3" s="318"/>
      <c r="JYC3" s="318"/>
      <c r="JYD3" s="318"/>
      <c r="JYE3" s="318"/>
      <c r="JYF3" s="318"/>
      <c r="JYG3" s="318"/>
      <c r="JYH3" s="318"/>
      <c r="JYI3" s="318"/>
      <c r="JYJ3" s="318"/>
      <c r="JYK3" s="318"/>
      <c r="JYL3" s="318"/>
      <c r="JYM3" s="318"/>
      <c r="JYN3" s="318"/>
      <c r="JYO3" s="318"/>
      <c r="JYP3" s="318"/>
      <c r="JYQ3" s="318"/>
      <c r="JYR3" s="318"/>
      <c r="JYS3" s="318"/>
      <c r="JYT3" s="318"/>
      <c r="JYU3" s="318"/>
      <c r="JYV3" s="318"/>
      <c r="JYW3" s="318"/>
      <c r="JYX3" s="318"/>
      <c r="JYY3" s="318"/>
      <c r="JYZ3" s="318"/>
      <c r="JZA3" s="318"/>
      <c r="JZB3" s="318"/>
      <c r="JZC3" s="318"/>
      <c r="JZD3" s="318"/>
      <c r="JZE3" s="318"/>
      <c r="JZF3" s="318"/>
      <c r="JZG3" s="318"/>
      <c r="JZH3" s="318"/>
      <c r="JZI3" s="318"/>
      <c r="JZJ3" s="318"/>
      <c r="JZK3" s="318"/>
      <c r="JZL3" s="318"/>
      <c r="JZM3" s="318"/>
      <c r="JZN3" s="318"/>
      <c r="JZO3" s="318"/>
      <c r="JZP3" s="318"/>
      <c r="JZQ3" s="318"/>
      <c r="JZR3" s="318"/>
      <c r="JZS3" s="318"/>
      <c r="JZT3" s="318"/>
      <c r="JZU3" s="318"/>
      <c r="JZV3" s="318"/>
      <c r="JZW3" s="318"/>
      <c r="JZX3" s="318"/>
      <c r="JZY3" s="318"/>
      <c r="JZZ3" s="318"/>
      <c r="KAA3" s="318"/>
      <c r="KAB3" s="318"/>
      <c r="KAC3" s="318"/>
      <c r="KAD3" s="318"/>
      <c r="KAE3" s="318"/>
      <c r="KAF3" s="318"/>
      <c r="KAG3" s="318"/>
      <c r="KAH3" s="318"/>
      <c r="KAI3" s="318"/>
      <c r="KAJ3" s="318"/>
      <c r="KAK3" s="318"/>
      <c r="KAL3" s="318"/>
      <c r="KAM3" s="318"/>
      <c r="KAN3" s="318"/>
      <c r="KAO3" s="318"/>
      <c r="KAP3" s="318"/>
      <c r="KAQ3" s="318"/>
      <c r="KAR3" s="318"/>
      <c r="KAS3" s="318"/>
      <c r="KAT3" s="318"/>
      <c r="KAU3" s="318"/>
      <c r="KAV3" s="318"/>
      <c r="KAW3" s="318"/>
      <c r="KAX3" s="318"/>
      <c r="KAY3" s="318"/>
      <c r="KAZ3" s="318"/>
      <c r="KBA3" s="318"/>
      <c r="KBB3" s="318"/>
      <c r="KBC3" s="318"/>
      <c r="KBD3" s="318"/>
      <c r="KBE3" s="318"/>
      <c r="KBF3" s="318"/>
      <c r="KBG3" s="318"/>
      <c r="KBH3" s="318"/>
      <c r="KBI3" s="318"/>
      <c r="KBJ3" s="318"/>
      <c r="KBK3" s="318"/>
      <c r="KBL3" s="318"/>
      <c r="KBM3" s="318"/>
      <c r="KBN3" s="318"/>
      <c r="KBO3" s="318"/>
      <c r="KBP3" s="318"/>
      <c r="KBQ3" s="318"/>
      <c r="KBR3" s="318"/>
      <c r="KBS3" s="318"/>
      <c r="KBT3" s="318"/>
      <c r="KBU3" s="318"/>
      <c r="KBV3" s="318"/>
      <c r="KBW3" s="318"/>
      <c r="KBX3" s="318"/>
      <c r="KBY3" s="318"/>
      <c r="KBZ3" s="318"/>
      <c r="KCA3" s="318"/>
      <c r="KCB3" s="318"/>
      <c r="KCC3" s="318"/>
      <c r="KCD3" s="318"/>
      <c r="KCE3" s="318"/>
      <c r="KCF3" s="318"/>
      <c r="KCG3" s="318"/>
      <c r="KCH3" s="318"/>
      <c r="KCI3" s="318"/>
      <c r="KCJ3" s="318"/>
      <c r="KCK3" s="318"/>
      <c r="KCL3" s="318"/>
      <c r="KCM3" s="318"/>
      <c r="KCN3" s="318"/>
      <c r="KCO3" s="318"/>
      <c r="KCP3" s="318"/>
      <c r="KCQ3" s="318"/>
      <c r="KCR3" s="318"/>
      <c r="KCS3" s="318"/>
      <c r="KCT3" s="318"/>
      <c r="KCU3" s="318"/>
      <c r="KCV3" s="318"/>
      <c r="KCW3" s="318"/>
      <c r="KCX3" s="318"/>
      <c r="KCY3" s="318"/>
      <c r="KCZ3" s="318"/>
      <c r="KDA3" s="318"/>
      <c r="KDB3" s="318"/>
      <c r="KDC3" s="318"/>
      <c r="KDD3" s="318"/>
      <c r="KDE3" s="318"/>
      <c r="KDF3" s="318"/>
      <c r="KDG3" s="318"/>
      <c r="KDH3" s="318"/>
      <c r="KDI3" s="318"/>
      <c r="KDJ3" s="318"/>
      <c r="KDK3" s="318"/>
      <c r="KDL3" s="318"/>
      <c r="KDM3" s="318"/>
      <c r="KDN3" s="318"/>
      <c r="KDO3" s="318"/>
      <c r="KDP3" s="318"/>
      <c r="KDQ3" s="318"/>
      <c r="KDR3" s="318"/>
      <c r="KDS3" s="318"/>
      <c r="KDT3" s="318"/>
      <c r="KDU3" s="318"/>
      <c r="KDV3" s="318"/>
      <c r="KDW3" s="318"/>
      <c r="KDX3" s="318"/>
      <c r="KDY3" s="318"/>
      <c r="KDZ3" s="318"/>
      <c r="KEA3" s="318"/>
      <c r="KEB3" s="318"/>
      <c r="KEC3" s="318"/>
      <c r="KED3" s="318"/>
      <c r="KEE3" s="318"/>
      <c r="KEF3" s="318"/>
      <c r="KEG3" s="318"/>
      <c r="KEH3" s="318"/>
      <c r="KEI3" s="318"/>
      <c r="KEJ3" s="318"/>
      <c r="KEK3" s="318"/>
      <c r="KEL3" s="318"/>
      <c r="KEM3" s="318"/>
      <c r="KEN3" s="318"/>
      <c r="KEO3" s="318"/>
      <c r="KEP3" s="318"/>
      <c r="KEQ3" s="318"/>
      <c r="KER3" s="318"/>
      <c r="KES3" s="318"/>
      <c r="KET3" s="318"/>
      <c r="KEU3" s="318"/>
      <c r="KEV3" s="318"/>
      <c r="KEW3" s="318"/>
      <c r="KEX3" s="318"/>
      <c r="KEY3" s="318"/>
      <c r="KEZ3" s="318"/>
      <c r="KFA3" s="318"/>
      <c r="KFB3" s="318"/>
      <c r="KFC3" s="318"/>
      <c r="KFD3" s="318"/>
      <c r="KFE3" s="318"/>
      <c r="KFF3" s="318"/>
      <c r="KFG3" s="318"/>
      <c r="KFH3" s="318"/>
      <c r="KFI3" s="318"/>
      <c r="KFJ3" s="318"/>
      <c r="KFK3" s="318"/>
      <c r="KFL3" s="318"/>
      <c r="KFM3" s="318"/>
      <c r="KFN3" s="318"/>
      <c r="KFO3" s="318"/>
      <c r="KFP3" s="318"/>
      <c r="KFQ3" s="318"/>
      <c r="KFR3" s="318"/>
      <c r="KFS3" s="318"/>
      <c r="KFT3" s="318"/>
      <c r="KFU3" s="318"/>
      <c r="KFV3" s="318"/>
      <c r="KFW3" s="318"/>
      <c r="KFX3" s="318"/>
      <c r="KFY3" s="318"/>
      <c r="KFZ3" s="318"/>
      <c r="KGA3" s="318"/>
      <c r="KGB3" s="318"/>
      <c r="KGC3" s="318"/>
      <c r="KGD3" s="318"/>
      <c r="KGE3" s="318"/>
      <c r="KGF3" s="318"/>
      <c r="KGG3" s="318"/>
      <c r="KGH3" s="318"/>
      <c r="KGI3" s="318"/>
      <c r="KGJ3" s="318"/>
      <c r="KGK3" s="318"/>
      <c r="KGL3" s="318"/>
      <c r="KGM3" s="318"/>
      <c r="KGN3" s="318"/>
      <c r="KGO3" s="318"/>
      <c r="KGP3" s="318"/>
      <c r="KGQ3" s="318"/>
      <c r="KGR3" s="318"/>
      <c r="KGS3" s="318"/>
      <c r="KGT3" s="318"/>
      <c r="KGU3" s="318"/>
      <c r="KGV3" s="318"/>
      <c r="KGW3" s="318"/>
      <c r="KGX3" s="318"/>
      <c r="KGY3" s="318"/>
      <c r="KGZ3" s="318"/>
      <c r="KHA3" s="318"/>
      <c r="KHB3" s="318"/>
      <c r="KHC3" s="318"/>
      <c r="KHD3" s="318"/>
      <c r="KHE3" s="318"/>
      <c r="KHF3" s="318"/>
      <c r="KHG3" s="318"/>
      <c r="KHH3" s="318"/>
      <c r="KHI3" s="318"/>
      <c r="KHJ3" s="318"/>
      <c r="KHK3" s="318"/>
      <c r="KHL3" s="318"/>
      <c r="KHM3" s="318"/>
      <c r="KHN3" s="318"/>
      <c r="KHO3" s="318"/>
      <c r="KHP3" s="318"/>
      <c r="KHQ3" s="318"/>
      <c r="KHR3" s="318"/>
      <c r="KHS3" s="318"/>
      <c r="KHT3" s="318"/>
      <c r="KHU3" s="318"/>
      <c r="KHV3" s="318"/>
      <c r="KHW3" s="318"/>
      <c r="KHX3" s="318"/>
      <c r="KHY3" s="318"/>
      <c r="KHZ3" s="318"/>
      <c r="KIA3" s="318"/>
      <c r="KIB3" s="318"/>
      <c r="KIC3" s="318"/>
      <c r="KID3" s="318"/>
      <c r="KIE3" s="318"/>
      <c r="KIF3" s="318"/>
      <c r="KIG3" s="318"/>
      <c r="KIH3" s="318"/>
      <c r="KII3" s="318"/>
      <c r="KIJ3" s="318"/>
      <c r="KIK3" s="318"/>
      <c r="KIL3" s="318"/>
      <c r="KIM3" s="318"/>
      <c r="KIN3" s="318"/>
      <c r="KIO3" s="318"/>
      <c r="KIP3" s="318"/>
      <c r="KIQ3" s="318"/>
      <c r="KIR3" s="318"/>
      <c r="KIS3" s="318"/>
      <c r="KIT3" s="318"/>
      <c r="KIU3" s="318"/>
      <c r="KIV3" s="318"/>
      <c r="KIW3" s="318"/>
      <c r="KIX3" s="318"/>
      <c r="KIY3" s="318"/>
      <c r="KIZ3" s="318"/>
      <c r="KJA3" s="318"/>
      <c r="KJB3" s="318"/>
      <c r="KJC3" s="318"/>
      <c r="KJD3" s="318"/>
      <c r="KJE3" s="318"/>
      <c r="KJF3" s="318"/>
      <c r="KJG3" s="318"/>
      <c r="KJH3" s="318"/>
      <c r="KJI3" s="318"/>
      <c r="KJJ3" s="318"/>
      <c r="KJK3" s="318"/>
      <c r="KJL3" s="318"/>
      <c r="KJM3" s="318"/>
      <c r="KJN3" s="318"/>
      <c r="KJO3" s="318"/>
      <c r="KJP3" s="318"/>
      <c r="KJQ3" s="318"/>
      <c r="KJR3" s="318"/>
      <c r="KJS3" s="318"/>
      <c r="KJT3" s="318"/>
      <c r="KJU3" s="318"/>
      <c r="KJV3" s="318"/>
      <c r="KJW3" s="318"/>
      <c r="KJX3" s="318"/>
      <c r="KJY3" s="318"/>
      <c r="KJZ3" s="318"/>
      <c r="KKA3" s="318"/>
      <c r="KKB3" s="318"/>
      <c r="KKC3" s="318"/>
      <c r="KKD3" s="318"/>
      <c r="KKE3" s="318"/>
      <c r="KKF3" s="318"/>
      <c r="KKG3" s="318"/>
      <c r="KKH3" s="318"/>
      <c r="KKI3" s="318"/>
      <c r="KKJ3" s="318"/>
      <c r="KKK3" s="318"/>
      <c r="KKL3" s="318"/>
      <c r="KKM3" s="318"/>
      <c r="KKN3" s="318"/>
      <c r="KKO3" s="318"/>
      <c r="KKP3" s="318"/>
      <c r="KKQ3" s="318"/>
      <c r="KKR3" s="318"/>
      <c r="KKS3" s="318"/>
      <c r="KKT3" s="318"/>
      <c r="KKU3" s="318"/>
      <c r="KKV3" s="318"/>
      <c r="KKW3" s="318"/>
      <c r="KKX3" s="318"/>
      <c r="KKY3" s="318"/>
      <c r="KKZ3" s="318"/>
      <c r="KLA3" s="318"/>
      <c r="KLB3" s="318"/>
      <c r="KLC3" s="318"/>
      <c r="KLD3" s="318"/>
      <c r="KLE3" s="318"/>
      <c r="KLF3" s="318"/>
      <c r="KLG3" s="318"/>
      <c r="KLH3" s="318"/>
      <c r="KLI3" s="318"/>
      <c r="KLJ3" s="318"/>
      <c r="KLK3" s="318"/>
      <c r="KLL3" s="318"/>
      <c r="KLM3" s="318"/>
      <c r="KLN3" s="318"/>
      <c r="KLO3" s="318"/>
      <c r="KLP3" s="318"/>
      <c r="KLQ3" s="318"/>
      <c r="KLR3" s="318"/>
      <c r="KLS3" s="318"/>
      <c r="KLT3" s="318"/>
      <c r="KLU3" s="318"/>
      <c r="KLV3" s="318"/>
      <c r="KLW3" s="318"/>
      <c r="KLX3" s="318"/>
      <c r="KLY3" s="318"/>
      <c r="KLZ3" s="318"/>
      <c r="KMA3" s="318"/>
      <c r="KMB3" s="318"/>
      <c r="KMC3" s="318"/>
      <c r="KMD3" s="318"/>
      <c r="KME3" s="318"/>
      <c r="KMF3" s="318"/>
      <c r="KMG3" s="318"/>
      <c r="KMH3" s="318"/>
      <c r="KMI3" s="318"/>
      <c r="KMJ3" s="318"/>
      <c r="KMK3" s="318"/>
      <c r="KML3" s="318"/>
      <c r="KMM3" s="318"/>
      <c r="KMN3" s="318"/>
      <c r="KMO3" s="318"/>
      <c r="KMP3" s="318"/>
      <c r="KMQ3" s="318"/>
      <c r="KMR3" s="318"/>
      <c r="KMS3" s="318"/>
      <c r="KMT3" s="318"/>
      <c r="KMU3" s="318"/>
      <c r="KMV3" s="318"/>
      <c r="KMW3" s="318"/>
      <c r="KMX3" s="318"/>
      <c r="KMY3" s="318"/>
      <c r="KMZ3" s="318"/>
      <c r="KNA3" s="318"/>
      <c r="KNB3" s="318"/>
      <c r="KNC3" s="318"/>
      <c r="KND3" s="318"/>
      <c r="KNE3" s="318"/>
      <c r="KNF3" s="318"/>
      <c r="KNG3" s="318"/>
      <c r="KNH3" s="318"/>
      <c r="KNI3" s="318"/>
      <c r="KNJ3" s="318"/>
      <c r="KNK3" s="318"/>
      <c r="KNL3" s="318"/>
      <c r="KNM3" s="318"/>
      <c r="KNN3" s="318"/>
      <c r="KNO3" s="318"/>
      <c r="KNP3" s="318"/>
      <c r="KNQ3" s="318"/>
      <c r="KNR3" s="318"/>
      <c r="KNS3" s="318"/>
      <c r="KNT3" s="318"/>
      <c r="KNU3" s="318"/>
      <c r="KNV3" s="318"/>
      <c r="KNW3" s="318"/>
      <c r="KNX3" s="318"/>
      <c r="KNY3" s="318"/>
      <c r="KNZ3" s="318"/>
      <c r="KOA3" s="318"/>
      <c r="KOB3" s="318"/>
      <c r="KOC3" s="318"/>
      <c r="KOD3" s="318"/>
      <c r="KOE3" s="318"/>
      <c r="KOF3" s="318"/>
      <c r="KOG3" s="318"/>
      <c r="KOH3" s="318"/>
      <c r="KOI3" s="318"/>
      <c r="KOJ3" s="318"/>
      <c r="KOK3" s="318"/>
      <c r="KOL3" s="318"/>
      <c r="KOM3" s="318"/>
      <c r="KON3" s="318"/>
      <c r="KOO3" s="318"/>
      <c r="KOP3" s="318"/>
      <c r="KOQ3" s="318"/>
      <c r="KOR3" s="318"/>
      <c r="KOS3" s="318"/>
      <c r="KOT3" s="318"/>
      <c r="KOU3" s="318"/>
      <c r="KOV3" s="318"/>
      <c r="KOW3" s="318"/>
      <c r="KOX3" s="318"/>
      <c r="KOY3" s="318"/>
      <c r="KOZ3" s="318"/>
      <c r="KPA3" s="318"/>
      <c r="KPB3" s="318"/>
      <c r="KPC3" s="318"/>
      <c r="KPD3" s="318"/>
      <c r="KPE3" s="318"/>
      <c r="KPF3" s="318"/>
      <c r="KPG3" s="318"/>
      <c r="KPH3" s="318"/>
      <c r="KPI3" s="318"/>
      <c r="KPJ3" s="318"/>
      <c r="KPK3" s="318"/>
      <c r="KPL3" s="318"/>
      <c r="KPM3" s="318"/>
      <c r="KPN3" s="318"/>
      <c r="KPO3" s="318"/>
      <c r="KPP3" s="318"/>
      <c r="KPQ3" s="318"/>
      <c r="KPR3" s="318"/>
      <c r="KPS3" s="318"/>
      <c r="KPT3" s="318"/>
      <c r="KPU3" s="318"/>
      <c r="KPV3" s="318"/>
      <c r="KPW3" s="318"/>
      <c r="KPX3" s="318"/>
      <c r="KPY3" s="318"/>
      <c r="KPZ3" s="318"/>
      <c r="KQA3" s="318"/>
      <c r="KQB3" s="318"/>
      <c r="KQC3" s="318"/>
      <c r="KQD3" s="318"/>
      <c r="KQE3" s="318"/>
      <c r="KQF3" s="318"/>
      <c r="KQG3" s="318"/>
      <c r="KQH3" s="318"/>
      <c r="KQI3" s="318"/>
      <c r="KQJ3" s="318"/>
      <c r="KQK3" s="318"/>
      <c r="KQL3" s="318"/>
      <c r="KQM3" s="318"/>
      <c r="KQN3" s="318"/>
      <c r="KQO3" s="318"/>
      <c r="KQP3" s="318"/>
      <c r="KQQ3" s="318"/>
      <c r="KQR3" s="318"/>
      <c r="KQS3" s="318"/>
      <c r="KQT3" s="318"/>
      <c r="KQU3" s="318"/>
      <c r="KQV3" s="318"/>
      <c r="KQW3" s="318"/>
      <c r="KQX3" s="318"/>
      <c r="KQY3" s="318"/>
      <c r="KQZ3" s="318"/>
      <c r="KRA3" s="318"/>
      <c r="KRB3" s="318"/>
      <c r="KRC3" s="318"/>
      <c r="KRD3" s="318"/>
      <c r="KRE3" s="318"/>
      <c r="KRF3" s="318"/>
      <c r="KRG3" s="318"/>
      <c r="KRH3" s="318"/>
      <c r="KRI3" s="318"/>
      <c r="KRJ3" s="318"/>
      <c r="KRK3" s="318"/>
      <c r="KRL3" s="318"/>
      <c r="KRM3" s="318"/>
      <c r="KRN3" s="318"/>
      <c r="KRO3" s="318"/>
      <c r="KRP3" s="318"/>
      <c r="KRQ3" s="318"/>
      <c r="KRR3" s="318"/>
      <c r="KRS3" s="318"/>
      <c r="KRT3" s="318"/>
      <c r="KRU3" s="318"/>
      <c r="KRV3" s="318"/>
      <c r="KRW3" s="318"/>
      <c r="KRX3" s="318"/>
      <c r="KRY3" s="318"/>
      <c r="KRZ3" s="318"/>
      <c r="KSA3" s="318"/>
      <c r="KSB3" s="318"/>
      <c r="KSC3" s="318"/>
      <c r="KSD3" s="318"/>
      <c r="KSE3" s="318"/>
      <c r="KSF3" s="318"/>
      <c r="KSG3" s="318"/>
      <c r="KSH3" s="318"/>
      <c r="KSI3" s="318"/>
      <c r="KSJ3" s="318"/>
      <c r="KSK3" s="318"/>
      <c r="KSL3" s="318"/>
      <c r="KSM3" s="318"/>
      <c r="KSN3" s="318"/>
      <c r="KSO3" s="318"/>
      <c r="KSP3" s="318"/>
      <c r="KSQ3" s="318"/>
      <c r="KSR3" s="318"/>
      <c r="KSS3" s="318"/>
      <c r="KST3" s="318"/>
      <c r="KSU3" s="318"/>
      <c r="KSV3" s="318"/>
      <c r="KSW3" s="318"/>
      <c r="KSX3" s="318"/>
      <c r="KSY3" s="318"/>
      <c r="KSZ3" s="318"/>
      <c r="KTA3" s="318"/>
      <c r="KTB3" s="318"/>
      <c r="KTC3" s="318"/>
      <c r="KTD3" s="318"/>
      <c r="KTE3" s="318"/>
      <c r="KTF3" s="318"/>
      <c r="KTG3" s="318"/>
      <c r="KTH3" s="318"/>
      <c r="KTI3" s="318"/>
      <c r="KTJ3" s="318"/>
      <c r="KTK3" s="318"/>
      <c r="KTL3" s="318"/>
      <c r="KTM3" s="318"/>
      <c r="KTN3" s="318"/>
      <c r="KTO3" s="318"/>
      <c r="KTP3" s="318"/>
      <c r="KTQ3" s="318"/>
      <c r="KTR3" s="318"/>
      <c r="KTS3" s="318"/>
      <c r="KTT3" s="318"/>
      <c r="KTU3" s="318"/>
      <c r="KTV3" s="318"/>
      <c r="KTW3" s="318"/>
      <c r="KTX3" s="318"/>
      <c r="KTY3" s="318"/>
      <c r="KTZ3" s="318"/>
      <c r="KUA3" s="318"/>
      <c r="KUB3" s="318"/>
      <c r="KUC3" s="318"/>
      <c r="KUD3" s="318"/>
      <c r="KUE3" s="318"/>
      <c r="KUF3" s="318"/>
      <c r="KUG3" s="318"/>
      <c r="KUH3" s="318"/>
      <c r="KUI3" s="318"/>
      <c r="KUJ3" s="318"/>
      <c r="KUK3" s="318"/>
      <c r="KUL3" s="318"/>
      <c r="KUM3" s="318"/>
      <c r="KUN3" s="318"/>
      <c r="KUO3" s="318"/>
      <c r="KUP3" s="318"/>
      <c r="KUQ3" s="318"/>
      <c r="KUR3" s="318"/>
      <c r="KUS3" s="318"/>
      <c r="KUT3" s="318"/>
      <c r="KUU3" s="318"/>
      <c r="KUV3" s="318"/>
      <c r="KUW3" s="318"/>
      <c r="KUX3" s="318"/>
      <c r="KUY3" s="318"/>
      <c r="KUZ3" s="318"/>
      <c r="KVA3" s="318"/>
      <c r="KVB3" s="318"/>
      <c r="KVC3" s="318"/>
      <c r="KVD3" s="318"/>
      <c r="KVE3" s="318"/>
      <c r="KVF3" s="318"/>
      <c r="KVG3" s="318"/>
      <c r="KVH3" s="318"/>
      <c r="KVI3" s="318"/>
      <c r="KVJ3" s="318"/>
      <c r="KVK3" s="318"/>
      <c r="KVL3" s="318"/>
      <c r="KVM3" s="318"/>
      <c r="KVN3" s="318"/>
      <c r="KVO3" s="318"/>
      <c r="KVP3" s="318"/>
      <c r="KVQ3" s="318"/>
      <c r="KVR3" s="318"/>
      <c r="KVS3" s="318"/>
      <c r="KVT3" s="318"/>
      <c r="KVU3" s="318"/>
      <c r="KVV3" s="318"/>
      <c r="KVW3" s="318"/>
      <c r="KVX3" s="318"/>
      <c r="KVY3" s="318"/>
      <c r="KVZ3" s="318"/>
      <c r="KWA3" s="318"/>
      <c r="KWB3" s="318"/>
      <c r="KWC3" s="318"/>
      <c r="KWD3" s="318"/>
      <c r="KWE3" s="318"/>
      <c r="KWF3" s="318"/>
      <c r="KWG3" s="318"/>
      <c r="KWH3" s="318"/>
      <c r="KWI3" s="318"/>
      <c r="KWJ3" s="318"/>
      <c r="KWK3" s="318"/>
      <c r="KWL3" s="318"/>
      <c r="KWM3" s="318"/>
      <c r="KWN3" s="318"/>
      <c r="KWO3" s="318"/>
      <c r="KWP3" s="318"/>
      <c r="KWQ3" s="318"/>
      <c r="KWR3" s="318"/>
      <c r="KWS3" s="318"/>
      <c r="KWT3" s="318"/>
      <c r="KWU3" s="318"/>
      <c r="KWV3" s="318"/>
      <c r="KWW3" s="318"/>
      <c r="KWX3" s="318"/>
      <c r="KWY3" s="318"/>
      <c r="KWZ3" s="318"/>
      <c r="KXA3" s="318"/>
      <c r="KXB3" s="318"/>
      <c r="KXC3" s="318"/>
      <c r="KXD3" s="318"/>
      <c r="KXE3" s="318"/>
      <c r="KXF3" s="318"/>
      <c r="KXG3" s="318"/>
      <c r="KXH3" s="318"/>
      <c r="KXI3" s="318"/>
      <c r="KXJ3" s="318"/>
      <c r="KXK3" s="318"/>
      <c r="KXL3" s="318"/>
      <c r="KXM3" s="318"/>
      <c r="KXN3" s="318"/>
      <c r="KXO3" s="318"/>
      <c r="KXP3" s="318"/>
      <c r="KXQ3" s="318"/>
      <c r="KXR3" s="318"/>
      <c r="KXS3" s="318"/>
      <c r="KXT3" s="318"/>
      <c r="KXU3" s="318"/>
      <c r="KXV3" s="318"/>
      <c r="KXW3" s="318"/>
      <c r="KXX3" s="318"/>
      <c r="KXY3" s="318"/>
      <c r="KXZ3" s="318"/>
      <c r="KYA3" s="318"/>
      <c r="KYB3" s="318"/>
      <c r="KYC3" s="318"/>
      <c r="KYD3" s="318"/>
      <c r="KYE3" s="318"/>
      <c r="KYF3" s="318"/>
      <c r="KYG3" s="318"/>
      <c r="KYH3" s="318"/>
      <c r="KYI3" s="318"/>
      <c r="KYJ3" s="318"/>
      <c r="KYK3" s="318"/>
      <c r="KYL3" s="318"/>
      <c r="KYM3" s="318"/>
      <c r="KYN3" s="318"/>
      <c r="KYO3" s="318"/>
      <c r="KYP3" s="318"/>
      <c r="KYQ3" s="318"/>
      <c r="KYR3" s="318"/>
      <c r="KYS3" s="318"/>
      <c r="KYT3" s="318"/>
      <c r="KYU3" s="318"/>
      <c r="KYV3" s="318"/>
      <c r="KYW3" s="318"/>
      <c r="KYX3" s="318"/>
      <c r="KYY3" s="318"/>
      <c r="KYZ3" s="318"/>
      <c r="KZA3" s="318"/>
      <c r="KZB3" s="318"/>
      <c r="KZC3" s="318"/>
      <c r="KZD3" s="318"/>
      <c r="KZE3" s="318"/>
      <c r="KZF3" s="318"/>
      <c r="KZG3" s="318"/>
      <c r="KZH3" s="318"/>
      <c r="KZI3" s="318"/>
      <c r="KZJ3" s="318"/>
      <c r="KZK3" s="318"/>
      <c r="KZL3" s="318"/>
      <c r="KZM3" s="318"/>
      <c r="KZN3" s="318"/>
      <c r="KZO3" s="318"/>
      <c r="KZP3" s="318"/>
      <c r="KZQ3" s="318"/>
      <c r="KZR3" s="318"/>
      <c r="KZS3" s="318"/>
      <c r="KZT3" s="318"/>
      <c r="KZU3" s="318"/>
      <c r="KZV3" s="318"/>
      <c r="KZW3" s="318"/>
      <c r="KZX3" s="318"/>
      <c r="KZY3" s="318"/>
      <c r="KZZ3" s="318"/>
      <c r="LAA3" s="318"/>
      <c r="LAB3" s="318"/>
      <c r="LAC3" s="318"/>
      <c r="LAD3" s="318"/>
      <c r="LAE3" s="318"/>
      <c r="LAF3" s="318"/>
      <c r="LAG3" s="318"/>
      <c r="LAH3" s="318"/>
      <c r="LAI3" s="318"/>
      <c r="LAJ3" s="318"/>
      <c r="LAK3" s="318"/>
      <c r="LAL3" s="318"/>
      <c r="LAM3" s="318"/>
      <c r="LAN3" s="318"/>
      <c r="LAO3" s="318"/>
      <c r="LAP3" s="318"/>
      <c r="LAQ3" s="318"/>
      <c r="LAR3" s="318"/>
      <c r="LAS3" s="318"/>
      <c r="LAT3" s="318"/>
      <c r="LAU3" s="318"/>
      <c r="LAV3" s="318"/>
      <c r="LAW3" s="318"/>
      <c r="LAX3" s="318"/>
      <c r="LAY3" s="318"/>
      <c r="LAZ3" s="318"/>
      <c r="LBA3" s="318"/>
      <c r="LBB3" s="318"/>
      <c r="LBC3" s="318"/>
      <c r="LBD3" s="318"/>
      <c r="LBE3" s="318"/>
      <c r="LBF3" s="318"/>
      <c r="LBG3" s="318"/>
      <c r="LBH3" s="318"/>
      <c r="LBI3" s="318"/>
      <c r="LBJ3" s="318"/>
      <c r="LBK3" s="318"/>
      <c r="LBL3" s="318"/>
      <c r="LBM3" s="318"/>
      <c r="LBN3" s="318"/>
      <c r="LBO3" s="318"/>
      <c r="LBP3" s="318"/>
      <c r="LBQ3" s="318"/>
      <c r="LBR3" s="318"/>
      <c r="LBS3" s="318"/>
      <c r="LBT3" s="318"/>
      <c r="LBU3" s="318"/>
      <c r="LBV3" s="318"/>
      <c r="LBW3" s="318"/>
      <c r="LBX3" s="318"/>
      <c r="LBY3" s="318"/>
      <c r="LBZ3" s="318"/>
      <c r="LCA3" s="318"/>
      <c r="LCB3" s="318"/>
      <c r="LCC3" s="318"/>
      <c r="LCD3" s="318"/>
      <c r="LCE3" s="318"/>
      <c r="LCF3" s="318"/>
      <c r="LCG3" s="318"/>
      <c r="LCH3" s="318"/>
      <c r="LCI3" s="318"/>
      <c r="LCJ3" s="318"/>
      <c r="LCK3" s="318"/>
      <c r="LCL3" s="318"/>
      <c r="LCM3" s="318"/>
      <c r="LCN3" s="318"/>
      <c r="LCO3" s="318"/>
      <c r="LCP3" s="318"/>
      <c r="LCQ3" s="318"/>
      <c r="LCR3" s="318"/>
      <c r="LCS3" s="318"/>
      <c r="LCT3" s="318"/>
      <c r="LCU3" s="318"/>
      <c r="LCV3" s="318"/>
      <c r="LCW3" s="318"/>
      <c r="LCX3" s="318"/>
      <c r="LCY3" s="318"/>
      <c r="LCZ3" s="318"/>
      <c r="LDA3" s="318"/>
      <c r="LDB3" s="318"/>
      <c r="LDC3" s="318"/>
      <c r="LDD3" s="318"/>
      <c r="LDE3" s="318"/>
      <c r="LDF3" s="318"/>
      <c r="LDG3" s="318"/>
      <c r="LDH3" s="318"/>
      <c r="LDI3" s="318"/>
      <c r="LDJ3" s="318"/>
      <c r="LDK3" s="318"/>
      <c r="LDL3" s="318"/>
      <c r="LDM3" s="318"/>
      <c r="LDN3" s="318"/>
      <c r="LDO3" s="318"/>
      <c r="LDP3" s="318"/>
      <c r="LDQ3" s="318"/>
      <c r="LDR3" s="318"/>
      <c r="LDS3" s="318"/>
      <c r="LDT3" s="318"/>
      <c r="LDU3" s="318"/>
      <c r="LDV3" s="318"/>
      <c r="LDW3" s="318"/>
      <c r="LDX3" s="318"/>
      <c r="LDY3" s="318"/>
      <c r="LDZ3" s="318"/>
      <c r="LEA3" s="318"/>
      <c r="LEB3" s="318"/>
      <c r="LEC3" s="318"/>
      <c r="LED3" s="318"/>
      <c r="LEE3" s="318"/>
      <c r="LEF3" s="318"/>
      <c r="LEG3" s="318"/>
      <c r="LEH3" s="318"/>
      <c r="LEI3" s="318"/>
      <c r="LEJ3" s="318"/>
      <c r="LEK3" s="318"/>
      <c r="LEL3" s="318"/>
      <c r="LEM3" s="318"/>
      <c r="LEN3" s="318"/>
      <c r="LEO3" s="318"/>
      <c r="LEP3" s="318"/>
      <c r="LEQ3" s="318"/>
      <c r="LER3" s="318"/>
      <c r="LES3" s="318"/>
      <c r="LET3" s="318"/>
      <c r="LEU3" s="318"/>
      <c r="LEV3" s="318"/>
      <c r="LEW3" s="318"/>
      <c r="LEX3" s="318"/>
      <c r="LEY3" s="318"/>
      <c r="LEZ3" s="318"/>
      <c r="LFA3" s="318"/>
      <c r="LFB3" s="318"/>
      <c r="LFC3" s="318"/>
      <c r="LFD3" s="318"/>
      <c r="LFE3" s="318"/>
      <c r="LFF3" s="318"/>
      <c r="LFG3" s="318"/>
      <c r="LFH3" s="318"/>
      <c r="LFI3" s="318"/>
      <c r="LFJ3" s="318"/>
      <c r="LFK3" s="318"/>
      <c r="LFL3" s="318"/>
      <c r="LFM3" s="318"/>
      <c r="LFN3" s="318"/>
      <c r="LFO3" s="318"/>
      <c r="LFP3" s="318"/>
      <c r="LFQ3" s="318"/>
      <c r="LFR3" s="318"/>
      <c r="LFS3" s="318"/>
      <c r="LFT3" s="318"/>
      <c r="LFU3" s="318"/>
      <c r="LFV3" s="318"/>
      <c r="LFW3" s="318"/>
      <c r="LFX3" s="318"/>
      <c r="LFY3" s="318"/>
      <c r="LFZ3" s="318"/>
      <c r="LGA3" s="318"/>
      <c r="LGB3" s="318"/>
      <c r="LGC3" s="318"/>
      <c r="LGD3" s="318"/>
      <c r="LGE3" s="318"/>
      <c r="LGF3" s="318"/>
      <c r="LGG3" s="318"/>
      <c r="LGH3" s="318"/>
      <c r="LGI3" s="318"/>
      <c r="LGJ3" s="318"/>
      <c r="LGK3" s="318"/>
      <c r="LGL3" s="318"/>
      <c r="LGM3" s="318"/>
      <c r="LGN3" s="318"/>
      <c r="LGO3" s="318"/>
      <c r="LGP3" s="318"/>
      <c r="LGQ3" s="318"/>
      <c r="LGR3" s="318"/>
      <c r="LGS3" s="318"/>
      <c r="LGT3" s="318"/>
      <c r="LGU3" s="318"/>
      <c r="LGV3" s="318"/>
      <c r="LGW3" s="318"/>
      <c r="LGX3" s="318"/>
      <c r="LGY3" s="318"/>
      <c r="LGZ3" s="318"/>
      <c r="LHA3" s="318"/>
      <c r="LHB3" s="318"/>
      <c r="LHC3" s="318"/>
      <c r="LHD3" s="318"/>
      <c r="LHE3" s="318"/>
      <c r="LHF3" s="318"/>
      <c r="LHG3" s="318"/>
      <c r="LHH3" s="318"/>
      <c r="LHI3" s="318"/>
      <c r="LHJ3" s="318"/>
      <c r="LHK3" s="318"/>
      <c r="LHL3" s="318"/>
      <c r="LHM3" s="318"/>
      <c r="LHN3" s="318"/>
      <c r="LHO3" s="318"/>
      <c r="LHP3" s="318"/>
      <c r="LHQ3" s="318"/>
      <c r="LHR3" s="318"/>
      <c r="LHS3" s="318"/>
      <c r="LHT3" s="318"/>
      <c r="LHU3" s="318"/>
      <c r="LHV3" s="318"/>
      <c r="LHW3" s="318"/>
      <c r="LHX3" s="318"/>
      <c r="LHY3" s="318"/>
      <c r="LHZ3" s="318"/>
      <c r="LIA3" s="318"/>
      <c r="LIB3" s="318"/>
      <c r="LIC3" s="318"/>
      <c r="LID3" s="318"/>
      <c r="LIE3" s="318"/>
      <c r="LIF3" s="318"/>
      <c r="LIG3" s="318"/>
      <c r="LIH3" s="318"/>
      <c r="LII3" s="318"/>
      <c r="LIJ3" s="318"/>
      <c r="LIK3" s="318"/>
      <c r="LIL3" s="318"/>
      <c r="LIM3" s="318"/>
      <c r="LIN3" s="318"/>
      <c r="LIO3" s="318"/>
      <c r="LIP3" s="318"/>
      <c r="LIQ3" s="318"/>
      <c r="LIR3" s="318"/>
      <c r="LIS3" s="318"/>
      <c r="LIT3" s="318"/>
      <c r="LIU3" s="318"/>
      <c r="LIV3" s="318"/>
      <c r="LIW3" s="318"/>
      <c r="LIX3" s="318"/>
      <c r="LIY3" s="318"/>
      <c r="LIZ3" s="318"/>
      <c r="LJA3" s="318"/>
      <c r="LJB3" s="318"/>
      <c r="LJC3" s="318"/>
      <c r="LJD3" s="318"/>
      <c r="LJE3" s="318"/>
      <c r="LJF3" s="318"/>
      <c r="LJG3" s="318"/>
      <c r="LJH3" s="318"/>
      <c r="LJI3" s="318"/>
      <c r="LJJ3" s="318"/>
      <c r="LJK3" s="318"/>
      <c r="LJL3" s="318"/>
      <c r="LJM3" s="318"/>
      <c r="LJN3" s="318"/>
      <c r="LJO3" s="318"/>
      <c r="LJP3" s="318"/>
      <c r="LJQ3" s="318"/>
      <c r="LJR3" s="318"/>
      <c r="LJS3" s="318"/>
      <c r="LJT3" s="318"/>
      <c r="LJU3" s="318"/>
      <c r="LJV3" s="318"/>
      <c r="LJW3" s="318"/>
      <c r="LJX3" s="318"/>
      <c r="LJY3" s="318"/>
      <c r="LJZ3" s="318"/>
      <c r="LKA3" s="318"/>
      <c r="LKB3" s="318"/>
      <c r="LKC3" s="318"/>
      <c r="LKD3" s="318"/>
      <c r="LKE3" s="318"/>
      <c r="LKF3" s="318"/>
      <c r="LKG3" s="318"/>
      <c r="LKH3" s="318"/>
      <c r="LKI3" s="318"/>
      <c r="LKJ3" s="318"/>
      <c r="LKK3" s="318"/>
      <c r="LKL3" s="318"/>
      <c r="LKM3" s="318"/>
      <c r="LKN3" s="318"/>
      <c r="LKO3" s="318"/>
      <c r="LKP3" s="318"/>
      <c r="LKQ3" s="318"/>
      <c r="LKR3" s="318"/>
      <c r="LKS3" s="318"/>
      <c r="LKT3" s="318"/>
      <c r="LKU3" s="318"/>
      <c r="LKV3" s="318"/>
      <c r="LKW3" s="318"/>
      <c r="LKX3" s="318"/>
      <c r="LKY3" s="318"/>
      <c r="LKZ3" s="318"/>
      <c r="LLA3" s="318"/>
      <c r="LLB3" s="318"/>
      <c r="LLC3" s="318"/>
      <c r="LLD3" s="318"/>
      <c r="LLE3" s="318"/>
      <c r="LLF3" s="318"/>
      <c r="LLG3" s="318"/>
      <c r="LLH3" s="318"/>
      <c r="LLI3" s="318"/>
      <c r="LLJ3" s="318"/>
      <c r="LLK3" s="318"/>
      <c r="LLL3" s="318"/>
      <c r="LLM3" s="318"/>
      <c r="LLN3" s="318"/>
      <c r="LLO3" s="318"/>
      <c r="LLP3" s="318"/>
      <c r="LLQ3" s="318"/>
      <c r="LLR3" s="318"/>
      <c r="LLS3" s="318"/>
      <c r="LLT3" s="318"/>
      <c r="LLU3" s="318"/>
      <c r="LLV3" s="318"/>
      <c r="LLW3" s="318"/>
      <c r="LLX3" s="318"/>
      <c r="LLY3" s="318"/>
      <c r="LLZ3" s="318"/>
      <c r="LMA3" s="318"/>
      <c r="LMB3" s="318"/>
      <c r="LMC3" s="318"/>
      <c r="LMD3" s="318"/>
      <c r="LME3" s="318"/>
      <c r="LMF3" s="318"/>
      <c r="LMG3" s="318"/>
      <c r="LMH3" s="318"/>
      <c r="LMI3" s="318"/>
      <c r="LMJ3" s="318"/>
      <c r="LMK3" s="318"/>
      <c r="LML3" s="318"/>
      <c r="LMM3" s="318"/>
      <c r="LMN3" s="318"/>
      <c r="LMO3" s="318"/>
      <c r="LMP3" s="318"/>
      <c r="LMQ3" s="318"/>
      <c r="LMR3" s="318"/>
      <c r="LMS3" s="318"/>
      <c r="LMT3" s="318"/>
      <c r="LMU3" s="318"/>
      <c r="LMV3" s="318"/>
      <c r="LMW3" s="318"/>
      <c r="LMX3" s="318"/>
      <c r="LMY3" s="318"/>
      <c r="LMZ3" s="318"/>
      <c r="LNA3" s="318"/>
      <c r="LNB3" s="318"/>
      <c r="LNC3" s="318"/>
      <c r="LND3" s="318"/>
      <c r="LNE3" s="318"/>
      <c r="LNF3" s="318"/>
      <c r="LNG3" s="318"/>
      <c r="LNH3" s="318"/>
      <c r="LNI3" s="318"/>
      <c r="LNJ3" s="318"/>
      <c r="LNK3" s="318"/>
      <c r="LNL3" s="318"/>
      <c r="LNM3" s="318"/>
      <c r="LNN3" s="318"/>
      <c r="LNO3" s="318"/>
      <c r="LNP3" s="318"/>
      <c r="LNQ3" s="318"/>
      <c r="LNR3" s="318"/>
      <c r="LNS3" s="318"/>
      <c r="LNT3" s="318"/>
      <c r="LNU3" s="318"/>
      <c r="LNV3" s="318"/>
      <c r="LNW3" s="318"/>
      <c r="LNX3" s="318"/>
      <c r="LNY3" s="318"/>
      <c r="LNZ3" s="318"/>
      <c r="LOA3" s="318"/>
      <c r="LOB3" s="318"/>
      <c r="LOC3" s="318"/>
      <c r="LOD3" s="318"/>
      <c r="LOE3" s="318"/>
      <c r="LOF3" s="318"/>
      <c r="LOG3" s="318"/>
      <c r="LOH3" s="318"/>
      <c r="LOI3" s="318"/>
      <c r="LOJ3" s="318"/>
      <c r="LOK3" s="318"/>
      <c r="LOL3" s="318"/>
      <c r="LOM3" s="318"/>
      <c r="LON3" s="318"/>
      <c r="LOO3" s="318"/>
      <c r="LOP3" s="318"/>
      <c r="LOQ3" s="318"/>
      <c r="LOR3" s="318"/>
      <c r="LOS3" s="318"/>
      <c r="LOT3" s="318"/>
      <c r="LOU3" s="318"/>
      <c r="LOV3" s="318"/>
      <c r="LOW3" s="318"/>
      <c r="LOX3" s="318"/>
      <c r="LOY3" s="318"/>
      <c r="LOZ3" s="318"/>
      <c r="LPA3" s="318"/>
      <c r="LPB3" s="318"/>
      <c r="LPC3" s="318"/>
      <c r="LPD3" s="318"/>
      <c r="LPE3" s="318"/>
      <c r="LPF3" s="318"/>
      <c r="LPG3" s="318"/>
      <c r="LPH3" s="318"/>
      <c r="LPI3" s="318"/>
      <c r="LPJ3" s="318"/>
      <c r="LPK3" s="318"/>
      <c r="LPL3" s="318"/>
      <c r="LPM3" s="318"/>
      <c r="LPN3" s="318"/>
      <c r="LPO3" s="318"/>
      <c r="LPP3" s="318"/>
      <c r="LPQ3" s="318"/>
      <c r="LPR3" s="318"/>
      <c r="LPS3" s="318"/>
      <c r="LPT3" s="318"/>
      <c r="LPU3" s="318"/>
      <c r="LPV3" s="318"/>
      <c r="LPW3" s="318"/>
      <c r="LPX3" s="318"/>
      <c r="LPY3" s="318"/>
      <c r="LPZ3" s="318"/>
      <c r="LQA3" s="318"/>
      <c r="LQB3" s="318"/>
      <c r="LQC3" s="318"/>
      <c r="LQD3" s="318"/>
      <c r="LQE3" s="318"/>
      <c r="LQF3" s="318"/>
      <c r="LQG3" s="318"/>
      <c r="LQH3" s="318"/>
      <c r="LQI3" s="318"/>
      <c r="LQJ3" s="318"/>
      <c r="LQK3" s="318"/>
      <c r="LQL3" s="318"/>
      <c r="LQM3" s="318"/>
      <c r="LQN3" s="318"/>
      <c r="LQO3" s="318"/>
      <c r="LQP3" s="318"/>
      <c r="LQQ3" s="318"/>
      <c r="LQR3" s="318"/>
      <c r="LQS3" s="318"/>
      <c r="LQT3" s="318"/>
      <c r="LQU3" s="318"/>
      <c r="LQV3" s="318"/>
      <c r="LQW3" s="318"/>
      <c r="LQX3" s="318"/>
      <c r="LQY3" s="318"/>
      <c r="LQZ3" s="318"/>
      <c r="LRA3" s="318"/>
      <c r="LRB3" s="318"/>
      <c r="LRC3" s="318"/>
      <c r="LRD3" s="318"/>
      <c r="LRE3" s="318"/>
      <c r="LRF3" s="318"/>
      <c r="LRG3" s="318"/>
      <c r="LRH3" s="318"/>
      <c r="LRI3" s="318"/>
      <c r="LRJ3" s="318"/>
      <c r="LRK3" s="318"/>
      <c r="LRL3" s="318"/>
      <c r="LRM3" s="318"/>
      <c r="LRN3" s="318"/>
      <c r="LRO3" s="318"/>
      <c r="LRP3" s="318"/>
      <c r="LRQ3" s="318"/>
      <c r="LRR3" s="318"/>
      <c r="LRS3" s="318"/>
      <c r="LRT3" s="318"/>
      <c r="LRU3" s="318"/>
      <c r="LRV3" s="318"/>
      <c r="LRW3" s="318"/>
      <c r="LRX3" s="318"/>
      <c r="LRY3" s="318"/>
      <c r="LRZ3" s="318"/>
      <c r="LSA3" s="318"/>
      <c r="LSB3" s="318"/>
      <c r="LSC3" s="318"/>
      <c r="LSD3" s="318"/>
      <c r="LSE3" s="318"/>
      <c r="LSF3" s="318"/>
      <c r="LSG3" s="318"/>
      <c r="LSH3" s="318"/>
      <c r="LSI3" s="318"/>
      <c r="LSJ3" s="318"/>
      <c r="LSK3" s="318"/>
      <c r="LSL3" s="318"/>
      <c r="LSM3" s="318"/>
      <c r="LSN3" s="318"/>
      <c r="LSO3" s="318"/>
      <c r="LSP3" s="318"/>
      <c r="LSQ3" s="318"/>
      <c r="LSR3" s="318"/>
      <c r="LSS3" s="318"/>
      <c r="LST3" s="318"/>
      <c r="LSU3" s="318"/>
      <c r="LSV3" s="318"/>
      <c r="LSW3" s="318"/>
      <c r="LSX3" s="318"/>
      <c r="LSY3" s="318"/>
      <c r="LSZ3" s="318"/>
      <c r="LTA3" s="318"/>
      <c r="LTB3" s="318"/>
      <c r="LTC3" s="318"/>
      <c r="LTD3" s="318"/>
      <c r="LTE3" s="318"/>
      <c r="LTF3" s="318"/>
      <c r="LTG3" s="318"/>
      <c r="LTH3" s="318"/>
      <c r="LTI3" s="318"/>
      <c r="LTJ3" s="318"/>
      <c r="LTK3" s="318"/>
      <c r="LTL3" s="318"/>
      <c r="LTM3" s="318"/>
      <c r="LTN3" s="318"/>
      <c r="LTO3" s="318"/>
      <c r="LTP3" s="318"/>
      <c r="LTQ3" s="318"/>
      <c r="LTR3" s="318"/>
      <c r="LTS3" s="318"/>
      <c r="LTT3" s="318"/>
      <c r="LTU3" s="318"/>
      <c r="LTV3" s="318"/>
      <c r="LTW3" s="318"/>
      <c r="LTX3" s="318"/>
      <c r="LTY3" s="318"/>
      <c r="LTZ3" s="318"/>
      <c r="LUA3" s="318"/>
      <c r="LUB3" s="318"/>
      <c r="LUC3" s="318"/>
      <c r="LUD3" s="318"/>
      <c r="LUE3" s="318"/>
      <c r="LUF3" s="318"/>
      <c r="LUG3" s="318"/>
      <c r="LUH3" s="318"/>
      <c r="LUI3" s="318"/>
      <c r="LUJ3" s="318"/>
      <c r="LUK3" s="318"/>
      <c r="LUL3" s="318"/>
      <c r="LUM3" s="318"/>
      <c r="LUN3" s="318"/>
      <c r="LUO3" s="318"/>
      <c r="LUP3" s="318"/>
      <c r="LUQ3" s="318"/>
      <c r="LUR3" s="318"/>
      <c r="LUS3" s="318"/>
      <c r="LUT3" s="318"/>
      <c r="LUU3" s="318"/>
      <c r="LUV3" s="318"/>
      <c r="LUW3" s="318"/>
      <c r="LUX3" s="318"/>
      <c r="LUY3" s="318"/>
      <c r="LUZ3" s="318"/>
      <c r="LVA3" s="318"/>
      <c r="LVB3" s="318"/>
      <c r="LVC3" s="318"/>
      <c r="LVD3" s="318"/>
      <c r="LVE3" s="318"/>
      <c r="LVF3" s="318"/>
      <c r="LVG3" s="318"/>
      <c r="LVH3" s="318"/>
      <c r="LVI3" s="318"/>
      <c r="LVJ3" s="318"/>
      <c r="LVK3" s="318"/>
      <c r="LVL3" s="318"/>
      <c r="LVM3" s="318"/>
      <c r="LVN3" s="318"/>
      <c r="LVO3" s="318"/>
      <c r="LVP3" s="318"/>
      <c r="LVQ3" s="318"/>
      <c r="LVR3" s="318"/>
      <c r="LVS3" s="318"/>
      <c r="LVT3" s="318"/>
      <c r="LVU3" s="318"/>
      <c r="LVV3" s="318"/>
      <c r="LVW3" s="318"/>
      <c r="LVX3" s="318"/>
      <c r="LVY3" s="318"/>
      <c r="LVZ3" s="318"/>
      <c r="LWA3" s="318"/>
      <c r="LWB3" s="318"/>
      <c r="LWC3" s="318"/>
      <c r="LWD3" s="318"/>
      <c r="LWE3" s="318"/>
      <c r="LWF3" s="318"/>
      <c r="LWG3" s="318"/>
      <c r="LWH3" s="318"/>
      <c r="LWI3" s="318"/>
      <c r="LWJ3" s="318"/>
      <c r="LWK3" s="318"/>
      <c r="LWL3" s="318"/>
      <c r="LWM3" s="318"/>
      <c r="LWN3" s="318"/>
      <c r="LWO3" s="318"/>
      <c r="LWP3" s="318"/>
      <c r="LWQ3" s="318"/>
      <c r="LWR3" s="318"/>
      <c r="LWS3" s="318"/>
      <c r="LWT3" s="318"/>
      <c r="LWU3" s="318"/>
      <c r="LWV3" s="318"/>
      <c r="LWW3" s="318"/>
      <c r="LWX3" s="318"/>
      <c r="LWY3" s="318"/>
      <c r="LWZ3" s="318"/>
      <c r="LXA3" s="318"/>
      <c r="LXB3" s="318"/>
      <c r="LXC3" s="318"/>
      <c r="LXD3" s="318"/>
      <c r="LXE3" s="318"/>
      <c r="LXF3" s="318"/>
      <c r="LXG3" s="318"/>
      <c r="LXH3" s="318"/>
      <c r="LXI3" s="318"/>
      <c r="LXJ3" s="318"/>
      <c r="LXK3" s="318"/>
      <c r="LXL3" s="318"/>
      <c r="LXM3" s="318"/>
      <c r="LXN3" s="318"/>
      <c r="LXO3" s="318"/>
      <c r="LXP3" s="318"/>
      <c r="LXQ3" s="318"/>
      <c r="LXR3" s="318"/>
      <c r="LXS3" s="318"/>
      <c r="LXT3" s="318"/>
      <c r="LXU3" s="318"/>
      <c r="LXV3" s="318"/>
      <c r="LXW3" s="318"/>
      <c r="LXX3" s="318"/>
      <c r="LXY3" s="318"/>
      <c r="LXZ3" s="318"/>
      <c r="LYA3" s="318"/>
      <c r="LYB3" s="318"/>
      <c r="LYC3" s="318"/>
      <c r="LYD3" s="318"/>
      <c r="LYE3" s="318"/>
      <c r="LYF3" s="318"/>
      <c r="LYG3" s="318"/>
      <c r="LYH3" s="318"/>
      <c r="LYI3" s="318"/>
      <c r="LYJ3" s="318"/>
      <c r="LYK3" s="318"/>
      <c r="LYL3" s="318"/>
      <c r="LYM3" s="318"/>
      <c r="LYN3" s="318"/>
      <c r="LYO3" s="318"/>
      <c r="LYP3" s="318"/>
      <c r="LYQ3" s="318"/>
      <c r="LYR3" s="318"/>
      <c r="LYS3" s="318"/>
      <c r="LYT3" s="318"/>
      <c r="LYU3" s="318"/>
      <c r="LYV3" s="318"/>
      <c r="LYW3" s="318"/>
      <c r="LYX3" s="318"/>
      <c r="LYY3" s="318"/>
      <c r="LYZ3" s="318"/>
      <c r="LZA3" s="318"/>
      <c r="LZB3" s="318"/>
      <c r="LZC3" s="318"/>
      <c r="LZD3" s="318"/>
      <c r="LZE3" s="318"/>
      <c r="LZF3" s="318"/>
      <c r="LZG3" s="318"/>
      <c r="LZH3" s="318"/>
      <c r="LZI3" s="318"/>
      <c r="LZJ3" s="318"/>
      <c r="LZK3" s="318"/>
      <c r="LZL3" s="318"/>
      <c r="LZM3" s="318"/>
      <c r="LZN3" s="318"/>
      <c r="LZO3" s="318"/>
      <c r="LZP3" s="318"/>
      <c r="LZQ3" s="318"/>
      <c r="LZR3" s="318"/>
      <c r="LZS3" s="318"/>
      <c r="LZT3" s="318"/>
      <c r="LZU3" s="318"/>
      <c r="LZV3" s="318"/>
      <c r="LZW3" s="318"/>
      <c r="LZX3" s="318"/>
      <c r="LZY3" s="318"/>
      <c r="LZZ3" s="318"/>
      <c r="MAA3" s="318"/>
      <c r="MAB3" s="318"/>
      <c r="MAC3" s="318"/>
      <c r="MAD3" s="318"/>
      <c r="MAE3" s="318"/>
      <c r="MAF3" s="318"/>
      <c r="MAG3" s="318"/>
      <c r="MAH3" s="318"/>
      <c r="MAI3" s="318"/>
      <c r="MAJ3" s="318"/>
      <c r="MAK3" s="318"/>
      <c r="MAL3" s="318"/>
      <c r="MAM3" s="318"/>
      <c r="MAN3" s="318"/>
      <c r="MAO3" s="318"/>
      <c r="MAP3" s="318"/>
      <c r="MAQ3" s="318"/>
      <c r="MAR3" s="318"/>
      <c r="MAS3" s="318"/>
      <c r="MAT3" s="318"/>
      <c r="MAU3" s="318"/>
      <c r="MAV3" s="318"/>
      <c r="MAW3" s="318"/>
      <c r="MAX3" s="318"/>
      <c r="MAY3" s="318"/>
      <c r="MAZ3" s="318"/>
      <c r="MBA3" s="318"/>
      <c r="MBB3" s="318"/>
      <c r="MBC3" s="318"/>
      <c r="MBD3" s="318"/>
      <c r="MBE3" s="318"/>
      <c r="MBF3" s="318"/>
      <c r="MBG3" s="318"/>
      <c r="MBH3" s="318"/>
      <c r="MBI3" s="318"/>
      <c r="MBJ3" s="318"/>
      <c r="MBK3" s="318"/>
      <c r="MBL3" s="318"/>
      <c r="MBM3" s="318"/>
      <c r="MBN3" s="318"/>
      <c r="MBO3" s="318"/>
      <c r="MBP3" s="318"/>
      <c r="MBQ3" s="318"/>
      <c r="MBR3" s="318"/>
      <c r="MBS3" s="318"/>
      <c r="MBT3" s="318"/>
      <c r="MBU3" s="318"/>
      <c r="MBV3" s="318"/>
      <c r="MBW3" s="318"/>
      <c r="MBX3" s="318"/>
      <c r="MBY3" s="318"/>
      <c r="MBZ3" s="318"/>
      <c r="MCA3" s="318"/>
      <c r="MCB3" s="318"/>
      <c r="MCC3" s="318"/>
      <c r="MCD3" s="318"/>
      <c r="MCE3" s="318"/>
      <c r="MCF3" s="318"/>
      <c r="MCG3" s="318"/>
      <c r="MCH3" s="318"/>
      <c r="MCI3" s="318"/>
      <c r="MCJ3" s="318"/>
      <c r="MCK3" s="318"/>
      <c r="MCL3" s="318"/>
      <c r="MCM3" s="318"/>
      <c r="MCN3" s="318"/>
      <c r="MCO3" s="318"/>
      <c r="MCP3" s="318"/>
      <c r="MCQ3" s="318"/>
      <c r="MCR3" s="318"/>
      <c r="MCS3" s="318"/>
      <c r="MCT3" s="318"/>
      <c r="MCU3" s="318"/>
      <c r="MCV3" s="318"/>
      <c r="MCW3" s="318"/>
      <c r="MCX3" s="318"/>
      <c r="MCY3" s="318"/>
      <c r="MCZ3" s="318"/>
      <c r="MDA3" s="318"/>
      <c r="MDB3" s="318"/>
      <c r="MDC3" s="318"/>
      <c r="MDD3" s="318"/>
      <c r="MDE3" s="318"/>
      <c r="MDF3" s="318"/>
      <c r="MDG3" s="318"/>
      <c r="MDH3" s="318"/>
      <c r="MDI3" s="318"/>
      <c r="MDJ3" s="318"/>
      <c r="MDK3" s="318"/>
      <c r="MDL3" s="318"/>
      <c r="MDM3" s="318"/>
      <c r="MDN3" s="318"/>
      <c r="MDO3" s="318"/>
      <c r="MDP3" s="318"/>
      <c r="MDQ3" s="318"/>
      <c r="MDR3" s="318"/>
      <c r="MDS3" s="318"/>
      <c r="MDT3" s="318"/>
      <c r="MDU3" s="318"/>
      <c r="MDV3" s="318"/>
      <c r="MDW3" s="318"/>
      <c r="MDX3" s="318"/>
      <c r="MDY3" s="318"/>
      <c r="MDZ3" s="318"/>
      <c r="MEA3" s="318"/>
      <c r="MEB3" s="318"/>
      <c r="MEC3" s="318"/>
      <c r="MED3" s="318"/>
      <c r="MEE3" s="318"/>
      <c r="MEF3" s="318"/>
      <c r="MEG3" s="318"/>
      <c r="MEH3" s="318"/>
      <c r="MEI3" s="318"/>
      <c r="MEJ3" s="318"/>
      <c r="MEK3" s="318"/>
      <c r="MEL3" s="318"/>
      <c r="MEM3" s="318"/>
      <c r="MEN3" s="318"/>
      <c r="MEO3" s="318"/>
      <c r="MEP3" s="318"/>
      <c r="MEQ3" s="318"/>
      <c r="MER3" s="318"/>
      <c r="MES3" s="318"/>
      <c r="MET3" s="318"/>
      <c r="MEU3" s="318"/>
      <c r="MEV3" s="318"/>
      <c r="MEW3" s="318"/>
      <c r="MEX3" s="318"/>
      <c r="MEY3" s="318"/>
      <c r="MEZ3" s="318"/>
      <c r="MFA3" s="318"/>
      <c r="MFB3" s="318"/>
      <c r="MFC3" s="318"/>
      <c r="MFD3" s="318"/>
      <c r="MFE3" s="318"/>
      <c r="MFF3" s="318"/>
      <c r="MFG3" s="318"/>
      <c r="MFH3" s="318"/>
      <c r="MFI3" s="318"/>
      <c r="MFJ3" s="318"/>
      <c r="MFK3" s="318"/>
      <c r="MFL3" s="318"/>
      <c r="MFM3" s="318"/>
      <c r="MFN3" s="318"/>
      <c r="MFO3" s="318"/>
      <c r="MFP3" s="318"/>
      <c r="MFQ3" s="318"/>
      <c r="MFR3" s="318"/>
      <c r="MFS3" s="318"/>
      <c r="MFT3" s="318"/>
      <c r="MFU3" s="318"/>
      <c r="MFV3" s="318"/>
      <c r="MFW3" s="318"/>
      <c r="MFX3" s="318"/>
      <c r="MFY3" s="318"/>
      <c r="MFZ3" s="318"/>
      <c r="MGA3" s="318"/>
      <c r="MGB3" s="318"/>
      <c r="MGC3" s="318"/>
      <c r="MGD3" s="318"/>
      <c r="MGE3" s="318"/>
      <c r="MGF3" s="318"/>
      <c r="MGG3" s="318"/>
      <c r="MGH3" s="318"/>
      <c r="MGI3" s="318"/>
      <c r="MGJ3" s="318"/>
      <c r="MGK3" s="318"/>
      <c r="MGL3" s="318"/>
      <c r="MGM3" s="318"/>
      <c r="MGN3" s="318"/>
      <c r="MGO3" s="318"/>
      <c r="MGP3" s="318"/>
      <c r="MGQ3" s="318"/>
      <c r="MGR3" s="318"/>
      <c r="MGS3" s="318"/>
      <c r="MGT3" s="318"/>
      <c r="MGU3" s="318"/>
      <c r="MGV3" s="318"/>
      <c r="MGW3" s="318"/>
      <c r="MGX3" s="318"/>
      <c r="MGY3" s="318"/>
      <c r="MGZ3" s="318"/>
      <c r="MHA3" s="318"/>
      <c r="MHB3" s="318"/>
      <c r="MHC3" s="318"/>
      <c r="MHD3" s="318"/>
      <c r="MHE3" s="318"/>
      <c r="MHF3" s="318"/>
      <c r="MHG3" s="318"/>
      <c r="MHH3" s="318"/>
      <c r="MHI3" s="318"/>
      <c r="MHJ3" s="318"/>
      <c r="MHK3" s="318"/>
      <c r="MHL3" s="318"/>
      <c r="MHM3" s="318"/>
      <c r="MHN3" s="318"/>
      <c r="MHO3" s="318"/>
      <c r="MHP3" s="318"/>
      <c r="MHQ3" s="318"/>
      <c r="MHR3" s="318"/>
      <c r="MHS3" s="318"/>
      <c r="MHT3" s="318"/>
      <c r="MHU3" s="318"/>
      <c r="MHV3" s="318"/>
      <c r="MHW3" s="318"/>
      <c r="MHX3" s="318"/>
      <c r="MHY3" s="318"/>
      <c r="MHZ3" s="318"/>
      <c r="MIA3" s="318"/>
      <c r="MIB3" s="318"/>
      <c r="MIC3" s="318"/>
      <c r="MID3" s="318"/>
      <c r="MIE3" s="318"/>
      <c r="MIF3" s="318"/>
      <c r="MIG3" s="318"/>
      <c r="MIH3" s="318"/>
      <c r="MII3" s="318"/>
      <c r="MIJ3" s="318"/>
      <c r="MIK3" s="318"/>
      <c r="MIL3" s="318"/>
      <c r="MIM3" s="318"/>
      <c r="MIN3" s="318"/>
      <c r="MIO3" s="318"/>
      <c r="MIP3" s="318"/>
      <c r="MIQ3" s="318"/>
      <c r="MIR3" s="318"/>
      <c r="MIS3" s="318"/>
      <c r="MIT3" s="318"/>
      <c r="MIU3" s="318"/>
      <c r="MIV3" s="318"/>
      <c r="MIW3" s="318"/>
      <c r="MIX3" s="318"/>
      <c r="MIY3" s="318"/>
      <c r="MIZ3" s="318"/>
      <c r="MJA3" s="318"/>
      <c r="MJB3" s="318"/>
      <c r="MJC3" s="318"/>
      <c r="MJD3" s="318"/>
      <c r="MJE3" s="318"/>
      <c r="MJF3" s="318"/>
      <c r="MJG3" s="318"/>
      <c r="MJH3" s="318"/>
      <c r="MJI3" s="318"/>
      <c r="MJJ3" s="318"/>
      <c r="MJK3" s="318"/>
      <c r="MJL3" s="318"/>
      <c r="MJM3" s="318"/>
      <c r="MJN3" s="318"/>
      <c r="MJO3" s="318"/>
      <c r="MJP3" s="318"/>
      <c r="MJQ3" s="318"/>
      <c r="MJR3" s="318"/>
      <c r="MJS3" s="318"/>
      <c r="MJT3" s="318"/>
      <c r="MJU3" s="318"/>
      <c r="MJV3" s="318"/>
      <c r="MJW3" s="318"/>
      <c r="MJX3" s="318"/>
      <c r="MJY3" s="318"/>
      <c r="MJZ3" s="318"/>
      <c r="MKA3" s="318"/>
      <c r="MKB3" s="318"/>
      <c r="MKC3" s="318"/>
      <c r="MKD3" s="318"/>
      <c r="MKE3" s="318"/>
      <c r="MKF3" s="318"/>
      <c r="MKG3" s="318"/>
      <c r="MKH3" s="318"/>
      <c r="MKI3" s="318"/>
      <c r="MKJ3" s="318"/>
      <c r="MKK3" s="318"/>
      <c r="MKL3" s="318"/>
      <c r="MKM3" s="318"/>
      <c r="MKN3" s="318"/>
      <c r="MKO3" s="318"/>
      <c r="MKP3" s="318"/>
      <c r="MKQ3" s="318"/>
      <c r="MKR3" s="318"/>
      <c r="MKS3" s="318"/>
      <c r="MKT3" s="318"/>
      <c r="MKU3" s="318"/>
      <c r="MKV3" s="318"/>
      <c r="MKW3" s="318"/>
      <c r="MKX3" s="318"/>
      <c r="MKY3" s="318"/>
      <c r="MKZ3" s="318"/>
      <c r="MLA3" s="318"/>
      <c r="MLB3" s="318"/>
      <c r="MLC3" s="318"/>
      <c r="MLD3" s="318"/>
      <c r="MLE3" s="318"/>
      <c r="MLF3" s="318"/>
      <c r="MLG3" s="318"/>
      <c r="MLH3" s="318"/>
      <c r="MLI3" s="318"/>
      <c r="MLJ3" s="318"/>
      <c r="MLK3" s="318"/>
      <c r="MLL3" s="318"/>
      <c r="MLM3" s="318"/>
      <c r="MLN3" s="318"/>
      <c r="MLO3" s="318"/>
      <c r="MLP3" s="318"/>
      <c r="MLQ3" s="318"/>
      <c r="MLR3" s="318"/>
      <c r="MLS3" s="318"/>
      <c r="MLT3" s="318"/>
      <c r="MLU3" s="318"/>
      <c r="MLV3" s="318"/>
      <c r="MLW3" s="318"/>
      <c r="MLX3" s="318"/>
      <c r="MLY3" s="318"/>
      <c r="MLZ3" s="318"/>
      <c r="MMA3" s="318"/>
      <c r="MMB3" s="318"/>
      <c r="MMC3" s="318"/>
      <c r="MMD3" s="318"/>
      <c r="MME3" s="318"/>
      <c r="MMF3" s="318"/>
      <c r="MMG3" s="318"/>
      <c r="MMH3" s="318"/>
      <c r="MMI3" s="318"/>
      <c r="MMJ3" s="318"/>
      <c r="MMK3" s="318"/>
      <c r="MML3" s="318"/>
      <c r="MMM3" s="318"/>
      <c r="MMN3" s="318"/>
      <c r="MMO3" s="318"/>
      <c r="MMP3" s="318"/>
      <c r="MMQ3" s="318"/>
      <c r="MMR3" s="318"/>
      <c r="MMS3" s="318"/>
      <c r="MMT3" s="318"/>
      <c r="MMU3" s="318"/>
      <c r="MMV3" s="318"/>
      <c r="MMW3" s="318"/>
      <c r="MMX3" s="318"/>
      <c r="MMY3" s="318"/>
      <c r="MMZ3" s="318"/>
      <c r="MNA3" s="318"/>
      <c r="MNB3" s="318"/>
      <c r="MNC3" s="318"/>
      <c r="MND3" s="318"/>
      <c r="MNE3" s="318"/>
      <c r="MNF3" s="318"/>
      <c r="MNG3" s="318"/>
      <c r="MNH3" s="318"/>
      <c r="MNI3" s="318"/>
      <c r="MNJ3" s="318"/>
      <c r="MNK3" s="318"/>
      <c r="MNL3" s="318"/>
      <c r="MNM3" s="318"/>
      <c r="MNN3" s="318"/>
      <c r="MNO3" s="318"/>
      <c r="MNP3" s="318"/>
      <c r="MNQ3" s="318"/>
      <c r="MNR3" s="318"/>
      <c r="MNS3" s="318"/>
      <c r="MNT3" s="318"/>
      <c r="MNU3" s="318"/>
      <c r="MNV3" s="318"/>
      <c r="MNW3" s="318"/>
      <c r="MNX3" s="318"/>
      <c r="MNY3" s="318"/>
      <c r="MNZ3" s="318"/>
      <c r="MOA3" s="318"/>
      <c r="MOB3" s="318"/>
      <c r="MOC3" s="318"/>
      <c r="MOD3" s="318"/>
      <c r="MOE3" s="318"/>
      <c r="MOF3" s="318"/>
      <c r="MOG3" s="318"/>
      <c r="MOH3" s="318"/>
      <c r="MOI3" s="318"/>
      <c r="MOJ3" s="318"/>
      <c r="MOK3" s="318"/>
      <c r="MOL3" s="318"/>
      <c r="MOM3" s="318"/>
      <c r="MON3" s="318"/>
      <c r="MOO3" s="318"/>
      <c r="MOP3" s="318"/>
      <c r="MOQ3" s="318"/>
      <c r="MOR3" s="318"/>
      <c r="MOS3" s="318"/>
      <c r="MOT3" s="318"/>
      <c r="MOU3" s="318"/>
      <c r="MOV3" s="318"/>
      <c r="MOW3" s="318"/>
      <c r="MOX3" s="318"/>
      <c r="MOY3" s="318"/>
      <c r="MOZ3" s="318"/>
      <c r="MPA3" s="318"/>
      <c r="MPB3" s="318"/>
      <c r="MPC3" s="318"/>
      <c r="MPD3" s="318"/>
      <c r="MPE3" s="318"/>
      <c r="MPF3" s="318"/>
      <c r="MPG3" s="318"/>
      <c r="MPH3" s="318"/>
      <c r="MPI3" s="318"/>
      <c r="MPJ3" s="318"/>
      <c r="MPK3" s="318"/>
      <c r="MPL3" s="318"/>
      <c r="MPM3" s="318"/>
      <c r="MPN3" s="318"/>
      <c r="MPO3" s="318"/>
      <c r="MPP3" s="318"/>
      <c r="MPQ3" s="318"/>
      <c r="MPR3" s="318"/>
      <c r="MPS3" s="318"/>
      <c r="MPT3" s="318"/>
      <c r="MPU3" s="318"/>
      <c r="MPV3" s="318"/>
      <c r="MPW3" s="318"/>
      <c r="MPX3" s="318"/>
      <c r="MPY3" s="318"/>
      <c r="MPZ3" s="318"/>
      <c r="MQA3" s="318"/>
      <c r="MQB3" s="318"/>
      <c r="MQC3" s="318"/>
      <c r="MQD3" s="318"/>
      <c r="MQE3" s="318"/>
      <c r="MQF3" s="318"/>
      <c r="MQG3" s="318"/>
      <c r="MQH3" s="318"/>
      <c r="MQI3" s="318"/>
      <c r="MQJ3" s="318"/>
      <c r="MQK3" s="318"/>
      <c r="MQL3" s="318"/>
      <c r="MQM3" s="318"/>
      <c r="MQN3" s="318"/>
      <c r="MQO3" s="318"/>
      <c r="MQP3" s="318"/>
      <c r="MQQ3" s="318"/>
      <c r="MQR3" s="318"/>
      <c r="MQS3" s="318"/>
      <c r="MQT3" s="318"/>
      <c r="MQU3" s="318"/>
      <c r="MQV3" s="318"/>
      <c r="MQW3" s="318"/>
      <c r="MQX3" s="318"/>
      <c r="MQY3" s="318"/>
      <c r="MQZ3" s="318"/>
      <c r="MRA3" s="318"/>
      <c r="MRB3" s="318"/>
      <c r="MRC3" s="318"/>
      <c r="MRD3" s="318"/>
      <c r="MRE3" s="318"/>
      <c r="MRF3" s="318"/>
      <c r="MRG3" s="318"/>
      <c r="MRH3" s="318"/>
      <c r="MRI3" s="318"/>
      <c r="MRJ3" s="318"/>
      <c r="MRK3" s="318"/>
      <c r="MRL3" s="318"/>
      <c r="MRM3" s="318"/>
      <c r="MRN3" s="318"/>
      <c r="MRO3" s="318"/>
      <c r="MRP3" s="318"/>
      <c r="MRQ3" s="318"/>
      <c r="MRR3" s="318"/>
      <c r="MRS3" s="318"/>
      <c r="MRT3" s="318"/>
      <c r="MRU3" s="318"/>
      <c r="MRV3" s="318"/>
      <c r="MRW3" s="318"/>
      <c r="MRX3" s="318"/>
      <c r="MRY3" s="318"/>
      <c r="MRZ3" s="318"/>
      <c r="MSA3" s="318"/>
      <c r="MSB3" s="318"/>
      <c r="MSC3" s="318"/>
      <c r="MSD3" s="318"/>
      <c r="MSE3" s="318"/>
      <c r="MSF3" s="318"/>
      <c r="MSG3" s="318"/>
      <c r="MSH3" s="318"/>
      <c r="MSI3" s="318"/>
      <c r="MSJ3" s="318"/>
      <c r="MSK3" s="318"/>
      <c r="MSL3" s="318"/>
      <c r="MSM3" s="318"/>
      <c r="MSN3" s="318"/>
      <c r="MSO3" s="318"/>
      <c r="MSP3" s="318"/>
      <c r="MSQ3" s="318"/>
      <c r="MSR3" s="318"/>
      <c r="MSS3" s="318"/>
      <c r="MST3" s="318"/>
      <c r="MSU3" s="318"/>
      <c r="MSV3" s="318"/>
      <c r="MSW3" s="318"/>
      <c r="MSX3" s="318"/>
      <c r="MSY3" s="318"/>
      <c r="MSZ3" s="318"/>
      <c r="MTA3" s="318"/>
      <c r="MTB3" s="318"/>
      <c r="MTC3" s="318"/>
      <c r="MTD3" s="318"/>
      <c r="MTE3" s="318"/>
      <c r="MTF3" s="318"/>
      <c r="MTG3" s="318"/>
      <c r="MTH3" s="318"/>
      <c r="MTI3" s="318"/>
      <c r="MTJ3" s="318"/>
      <c r="MTK3" s="318"/>
      <c r="MTL3" s="318"/>
      <c r="MTM3" s="318"/>
      <c r="MTN3" s="318"/>
      <c r="MTO3" s="318"/>
      <c r="MTP3" s="318"/>
      <c r="MTQ3" s="318"/>
      <c r="MTR3" s="318"/>
      <c r="MTS3" s="318"/>
      <c r="MTT3" s="318"/>
      <c r="MTU3" s="318"/>
      <c r="MTV3" s="318"/>
      <c r="MTW3" s="318"/>
      <c r="MTX3" s="318"/>
      <c r="MTY3" s="318"/>
      <c r="MTZ3" s="318"/>
      <c r="MUA3" s="318"/>
      <c r="MUB3" s="318"/>
      <c r="MUC3" s="318"/>
      <c r="MUD3" s="318"/>
      <c r="MUE3" s="318"/>
      <c r="MUF3" s="318"/>
      <c r="MUG3" s="318"/>
      <c r="MUH3" s="318"/>
      <c r="MUI3" s="318"/>
      <c r="MUJ3" s="318"/>
      <c r="MUK3" s="318"/>
      <c r="MUL3" s="318"/>
      <c r="MUM3" s="318"/>
      <c r="MUN3" s="318"/>
      <c r="MUO3" s="318"/>
      <c r="MUP3" s="318"/>
      <c r="MUQ3" s="318"/>
      <c r="MUR3" s="318"/>
      <c r="MUS3" s="318"/>
      <c r="MUT3" s="318"/>
      <c r="MUU3" s="318"/>
      <c r="MUV3" s="318"/>
      <c r="MUW3" s="318"/>
      <c r="MUX3" s="318"/>
      <c r="MUY3" s="318"/>
      <c r="MUZ3" s="318"/>
      <c r="MVA3" s="318"/>
      <c r="MVB3" s="318"/>
      <c r="MVC3" s="318"/>
      <c r="MVD3" s="318"/>
      <c r="MVE3" s="318"/>
      <c r="MVF3" s="318"/>
      <c r="MVG3" s="318"/>
      <c r="MVH3" s="318"/>
      <c r="MVI3" s="318"/>
      <c r="MVJ3" s="318"/>
      <c r="MVK3" s="318"/>
      <c r="MVL3" s="318"/>
      <c r="MVM3" s="318"/>
      <c r="MVN3" s="318"/>
      <c r="MVO3" s="318"/>
      <c r="MVP3" s="318"/>
      <c r="MVQ3" s="318"/>
      <c r="MVR3" s="318"/>
      <c r="MVS3" s="318"/>
      <c r="MVT3" s="318"/>
      <c r="MVU3" s="318"/>
      <c r="MVV3" s="318"/>
      <c r="MVW3" s="318"/>
      <c r="MVX3" s="318"/>
      <c r="MVY3" s="318"/>
      <c r="MVZ3" s="318"/>
      <c r="MWA3" s="318"/>
      <c r="MWB3" s="318"/>
      <c r="MWC3" s="318"/>
      <c r="MWD3" s="318"/>
      <c r="MWE3" s="318"/>
      <c r="MWF3" s="318"/>
      <c r="MWG3" s="318"/>
      <c r="MWH3" s="318"/>
      <c r="MWI3" s="318"/>
      <c r="MWJ3" s="318"/>
      <c r="MWK3" s="318"/>
      <c r="MWL3" s="318"/>
      <c r="MWM3" s="318"/>
      <c r="MWN3" s="318"/>
      <c r="MWO3" s="318"/>
      <c r="MWP3" s="318"/>
      <c r="MWQ3" s="318"/>
      <c r="MWR3" s="318"/>
      <c r="MWS3" s="318"/>
      <c r="MWT3" s="318"/>
      <c r="MWU3" s="318"/>
      <c r="MWV3" s="318"/>
      <c r="MWW3" s="318"/>
      <c r="MWX3" s="318"/>
      <c r="MWY3" s="318"/>
      <c r="MWZ3" s="318"/>
      <c r="MXA3" s="318"/>
      <c r="MXB3" s="318"/>
      <c r="MXC3" s="318"/>
      <c r="MXD3" s="318"/>
      <c r="MXE3" s="318"/>
      <c r="MXF3" s="318"/>
      <c r="MXG3" s="318"/>
      <c r="MXH3" s="318"/>
      <c r="MXI3" s="318"/>
      <c r="MXJ3" s="318"/>
      <c r="MXK3" s="318"/>
      <c r="MXL3" s="318"/>
      <c r="MXM3" s="318"/>
      <c r="MXN3" s="318"/>
      <c r="MXO3" s="318"/>
      <c r="MXP3" s="318"/>
      <c r="MXQ3" s="318"/>
      <c r="MXR3" s="318"/>
      <c r="MXS3" s="318"/>
      <c r="MXT3" s="318"/>
      <c r="MXU3" s="318"/>
      <c r="MXV3" s="318"/>
      <c r="MXW3" s="318"/>
      <c r="MXX3" s="318"/>
      <c r="MXY3" s="318"/>
      <c r="MXZ3" s="318"/>
      <c r="MYA3" s="318"/>
      <c r="MYB3" s="318"/>
      <c r="MYC3" s="318"/>
      <c r="MYD3" s="318"/>
      <c r="MYE3" s="318"/>
      <c r="MYF3" s="318"/>
      <c r="MYG3" s="318"/>
      <c r="MYH3" s="318"/>
      <c r="MYI3" s="318"/>
      <c r="MYJ3" s="318"/>
      <c r="MYK3" s="318"/>
      <c r="MYL3" s="318"/>
      <c r="MYM3" s="318"/>
      <c r="MYN3" s="318"/>
      <c r="MYO3" s="318"/>
      <c r="MYP3" s="318"/>
      <c r="MYQ3" s="318"/>
      <c r="MYR3" s="318"/>
      <c r="MYS3" s="318"/>
      <c r="MYT3" s="318"/>
      <c r="MYU3" s="318"/>
      <c r="MYV3" s="318"/>
      <c r="MYW3" s="318"/>
      <c r="MYX3" s="318"/>
      <c r="MYY3" s="318"/>
      <c r="MYZ3" s="318"/>
      <c r="MZA3" s="318"/>
      <c r="MZB3" s="318"/>
      <c r="MZC3" s="318"/>
      <c r="MZD3" s="318"/>
      <c r="MZE3" s="318"/>
      <c r="MZF3" s="318"/>
      <c r="MZG3" s="318"/>
      <c r="MZH3" s="318"/>
      <c r="MZI3" s="318"/>
      <c r="MZJ3" s="318"/>
      <c r="MZK3" s="318"/>
      <c r="MZL3" s="318"/>
      <c r="MZM3" s="318"/>
      <c r="MZN3" s="318"/>
      <c r="MZO3" s="318"/>
      <c r="MZP3" s="318"/>
      <c r="MZQ3" s="318"/>
      <c r="MZR3" s="318"/>
      <c r="MZS3" s="318"/>
      <c r="MZT3" s="318"/>
      <c r="MZU3" s="318"/>
      <c r="MZV3" s="318"/>
      <c r="MZW3" s="318"/>
      <c r="MZX3" s="318"/>
      <c r="MZY3" s="318"/>
      <c r="MZZ3" s="318"/>
      <c r="NAA3" s="318"/>
      <c r="NAB3" s="318"/>
      <c r="NAC3" s="318"/>
      <c r="NAD3" s="318"/>
      <c r="NAE3" s="318"/>
      <c r="NAF3" s="318"/>
      <c r="NAG3" s="318"/>
      <c r="NAH3" s="318"/>
      <c r="NAI3" s="318"/>
      <c r="NAJ3" s="318"/>
      <c r="NAK3" s="318"/>
      <c r="NAL3" s="318"/>
      <c r="NAM3" s="318"/>
      <c r="NAN3" s="318"/>
      <c r="NAO3" s="318"/>
      <c r="NAP3" s="318"/>
      <c r="NAQ3" s="318"/>
      <c r="NAR3" s="318"/>
      <c r="NAS3" s="318"/>
      <c r="NAT3" s="318"/>
      <c r="NAU3" s="318"/>
      <c r="NAV3" s="318"/>
      <c r="NAW3" s="318"/>
      <c r="NAX3" s="318"/>
      <c r="NAY3" s="318"/>
      <c r="NAZ3" s="318"/>
      <c r="NBA3" s="318"/>
      <c r="NBB3" s="318"/>
      <c r="NBC3" s="318"/>
      <c r="NBD3" s="318"/>
      <c r="NBE3" s="318"/>
      <c r="NBF3" s="318"/>
      <c r="NBG3" s="318"/>
      <c r="NBH3" s="318"/>
      <c r="NBI3" s="318"/>
      <c r="NBJ3" s="318"/>
      <c r="NBK3" s="318"/>
      <c r="NBL3" s="318"/>
      <c r="NBM3" s="318"/>
      <c r="NBN3" s="318"/>
      <c r="NBO3" s="318"/>
      <c r="NBP3" s="318"/>
      <c r="NBQ3" s="318"/>
      <c r="NBR3" s="318"/>
      <c r="NBS3" s="318"/>
      <c r="NBT3" s="318"/>
      <c r="NBU3" s="318"/>
      <c r="NBV3" s="318"/>
      <c r="NBW3" s="318"/>
      <c r="NBX3" s="318"/>
      <c r="NBY3" s="318"/>
      <c r="NBZ3" s="318"/>
      <c r="NCA3" s="318"/>
      <c r="NCB3" s="318"/>
      <c r="NCC3" s="318"/>
      <c r="NCD3" s="318"/>
      <c r="NCE3" s="318"/>
      <c r="NCF3" s="318"/>
      <c r="NCG3" s="318"/>
      <c r="NCH3" s="318"/>
      <c r="NCI3" s="318"/>
      <c r="NCJ3" s="318"/>
      <c r="NCK3" s="318"/>
      <c r="NCL3" s="318"/>
      <c r="NCM3" s="318"/>
      <c r="NCN3" s="318"/>
      <c r="NCO3" s="318"/>
      <c r="NCP3" s="318"/>
      <c r="NCQ3" s="318"/>
      <c r="NCR3" s="318"/>
      <c r="NCS3" s="318"/>
      <c r="NCT3" s="318"/>
      <c r="NCU3" s="318"/>
      <c r="NCV3" s="318"/>
      <c r="NCW3" s="318"/>
      <c r="NCX3" s="318"/>
      <c r="NCY3" s="318"/>
      <c r="NCZ3" s="318"/>
      <c r="NDA3" s="318"/>
      <c r="NDB3" s="318"/>
      <c r="NDC3" s="318"/>
      <c r="NDD3" s="318"/>
      <c r="NDE3" s="318"/>
      <c r="NDF3" s="318"/>
      <c r="NDG3" s="318"/>
      <c r="NDH3" s="318"/>
      <c r="NDI3" s="318"/>
      <c r="NDJ3" s="318"/>
      <c r="NDK3" s="318"/>
      <c r="NDL3" s="318"/>
      <c r="NDM3" s="318"/>
      <c r="NDN3" s="318"/>
      <c r="NDO3" s="318"/>
      <c r="NDP3" s="318"/>
      <c r="NDQ3" s="318"/>
      <c r="NDR3" s="318"/>
      <c r="NDS3" s="318"/>
      <c r="NDT3" s="318"/>
      <c r="NDU3" s="318"/>
      <c r="NDV3" s="318"/>
      <c r="NDW3" s="318"/>
      <c r="NDX3" s="318"/>
      <c r="NDY3" s="318"/>
      <c r="NDZ3" s="318"/>
      <c r="NEA3" s="318"/>
      <c r="NEB3" s="318"/>
      <c r="NEC3" s="318"/>
      <c r="NED3" s="318"/>
      <c r="NEE3" s="318"/>
      <c r="NEF3" s="318"/>
      <c r="NEG3" s="318"/>
      <c r="NEH3" s="318"/>
      <c r="NEI3" s="318"/>
      <c r="NEJ3" s="318"/>
      <c r="NEK3" s="318"/>
      <c r="NEL3" s="318"/>
      <c r="NEM3" s="318"/>
      <c r="NEN3" s="318"/>
      <c r="NEO3" s="318"/>
      <c r="NEP3" s="318"/>
      <c r="NEQ3" s="318"/>
      <c r="NER3" s="318"/>
      <c r="NES3" s="318"/>
      <c r="NET3" s="318"/>
      <c r="NEU3" s="318"/>
      <c r="NEV3" s="318"/>
      <c r="NEW3" s="318"/>
      <c r="NEX3" s="318"/>
      <c r="NEY3" s="318"/>
      <c r="NEZ3" s="318"/>
      <c r="NFA3" s="318"/>
      <c r="NFB3" s="318"/>
      <c r="NFC3" s="318"/>
      <c r="NFD3" s="318"/>
      <c r="NFE3" s="318"/>
      <c r="NFF3" s="318"/>
      <c r="NFG3" s="318"/>
      <c r="NFH3" s="318"/>
      <c r="NFI3" s="318"/>
      <c r="NFJ3" s="318"/>
      <c r="NFK3" s="318"/>
      <c r="NFL3" s="318"/>
      <c r="NFM3" s="318"/>
      <c r="NFN3" s="318"/>
      <c r="NFO3" s="318"/>
      <c r="NFP3" s="318"/>
      <c r="NFQ3" s="318"/>
      <c r="NFR3" s="318"/>
      <c r="NFS3" s="318"/>
      <c r="NFT3" s="318"/>
      <c r="NFU3" s="318"/>
      <c r="NFV3" s="318"/>
      <c r="NFW3" s="318"/>
      <c r="NFX3" s="318"/>
      <c r="NFY3" s="318"/>
      <c r="NFZ3" s="318"/>
      <c r="NGA3" s="318"/>
      <c r="NGB3" s="318"/>
      <c r="NGC3" s="318"/>
      <c r="NGD3" s="318"/>
      <c r="NGE3" s="318"/>
      <c r="NGF3" s="318"/>
      <c r="NGG3" s="318"/>
      <c r="NGH3" s="318"/>
      <c r="NGI3" s="318"/>
      <c r="NGJ3" s="318"/>
      <c r="NGK3" s="318"/>
      <c r="NGL3" s="318"/>
      <c r="NGM3" s="318"/>
      <c r="NGN3" s="318"/>
      <c r="NGO3" s="318"/>
      <c r="NGP3" s="318"/>
      <c r="NGQ3" s="318"/>
      <c r="NGR3" s="318"/>
      <c r="NGS3" s="318"/>
      <c r="NGT3" s="318"/>
      <c r="NGU3" s="318"/>
      <c r="NGV3" s="318"/>
      <c r="NGW3" s="318"/>
      <c r="NGX3" s="318"/>
      <c r="NGY3" s="318"/>
      <c r="NGZ3" s="318"/>
      <c r="NHA3" s="318"/>
      <c r="NHB3" s="318"/>
      <c r="NHC3" s="318"/>
      <c r="NHD3" s="318"/>
      <c r="NHE3" s="318"/>
      <c r="NHF3" s="318"/>
      <c r="NHG3" s="318"/>
      <c r="NHH3" s="318"/>
      <c r="NHI3" s="318"/>
      <c r="NHJ3" s="318"/>
      <c r="NHK3" s="318"/>
      <c r="NHL3" s="318"/>
      <c r="NHM3" s="318"/>
      <c r="NHN3" s="318"/>
      <c r="NHO3" s="318"/>
      <c r="NHP3" s="318"/>
      <c r="NHQ3" s="318"/>
      <c r="NHR3" s="318"/>
      <c r="NHS3" s="318"/>
      <c r="NHT3" s="318"/>
      <c r="NHU3" s="318"/>
      <c r="NHV3" s="318"/>
      <c r="NHW3" s="318"/>
      <c r="NHX3" s="318"/>
      <c r="NHY3" s="318"/>
      <c r="NHZ3" s="318"/>
      <c r="NIA3" s="318"/>
      <c r="NIB3" s="318"/>
      <c r="NIC3" s="318"/>
      <c r="NID3" s="318"/>
      <c r="NIE3" s="318"/>
      <c r="NIF3" s="318"/>
      <c r="NIG3" s="318"/>
      <c r="NIH3" s="318"/>
      <c r="NII3" s="318"/>
      <c r="NIJ3" s="318"/>
      <c r="NIK3" s="318"/>
      <c r="NIL3" s="318"/>
      <c r="NIM3" s="318"/>
      <c r="NIN3" s="318"/>
      <c r="NIO3" s="318"/>
      <c r="NIP3" s="318"/>
      <c r="NIQ3" s="318"/>
      <c r="NIR3" s="318"/>
      <c r="NIS3" s="318"/>
      <c r="NIT3" s="318"/>
      <c r="NIU3" s="318"/>
      <c r="NIV3" s="318"/>
      <c r="NIW3" s="318"/>
      <c r="NIX3" s="318"/>
      <c r="NIY3" s="318"/>
      <c r="NIZ3" s="318"/>
      <c r="NJA3" s="318"/>
      <c r="NJB3" s="318"/>
      <c r="NJC3" s="318"/>
      <c r="NJD3" s="318"/>
      <c r="NJE3" s="318"/>
      <c r="NJF3" s="318"/>
      <c r="NJG3" s="318"/>
      <c r="NJH3" s="318"/>
      <c r="NJI3" s="318"/>
      <c r="NJJ3" s="318"/>
      <c r="NJK3" s="318"/>
      <c r="NJL3" s="318"/>
      <c r="NJM3" s="318"/>
      <c r="NJN3" s="318"/>
      <c r="NJO3" s="318"/>
      <c r="NJP3" s="318"/>
      <c r="NJQ3" s="318"/>
      <c r="NJR3" s="318"/>
      <c r="NJS3" s="318"/>
      <c r="NJT3" s="318"/>
      <c r="NJU3" s="318"/>
      <c r="NJV3" s="318"/>
      <c r="NJW3" s="318"/>
      <c r="NJX3" s="318"/>
      <c r="NJY3" s="318"/>
      <c r="NJZ3" s="318"/>
      <c r="NKA3" s="318"/>
      <c r="NKB3" s="318"/>
      <c r="NKC3" s="318"/>
      <c r="NKD3" s="318"/>
      <c r="NKE3" s="318"/>
      <c r="NKF3" s="318"/>
      <c r="NKG3" s="318"/>
      <c r="NKH3" s="318"/>
      <c r="NKI3" s="318"/>
      <c r="NKJ3" s="318"/>
      <c r="NKK3" s="318"/>
      <c r="NKL3" s="318"/>
      <c r="NKM3" s="318"/>
      <c r="NKN3" s="318"/>
      <c r="NKO3" s="318"/>
      <c r="NKP3" s="318"/>
      <c r="NKQ3" s="318"/>
      <c r="NKR3" s="318"/>
      <c r="NKS3" s="318"/>
      <c r="NKT3" s="318"/>
      <c r="NKU3" s="318"/>
      <c r="NKV3" s="318"/>
      <c r="NKW3" s="318"/>
      <c r="NKX3" s="318"/>
      <c r="NKY3" s="318"/>
      <c r="NKZ3" s="318"/>
      <c r="NLA3" s="318"/>
      <c r="NLB3" s="318"/>
      <c r="NLC3" s="318"/>
      <c r="NLD3" s="318"/>
      <c r="NLE3" s="318"/>
      <c r="NLF3" s="318"/>
      <c r="NLG3" s="318"/>
      <c r="NLH3" s="318"/>
      <c r="NLI3" s="318"/>
      <c r="NLJ3" s="318"/>
      <c r="NLK3" s="318"/>
      <c r="NLL3" s="318"/>
      <c r="NLM3" s="318"/>
      <c r="NLN3" s="318"/>
      <c r="NLO3" s="318"/>
      <c r="NLP3" s="318"/>
      <c r="NLQ3" s="318"/>
      <c r="NLR3" s="318"/>
      <c r="NLS3" s="318"/>
      <c r="NLT3" s="318"/>
      <c r="NLU3" s="318"/>
      <c r="NLV3" s="318"/>
      <c r="NLW3" s="318"/>
      <c r="NLX3" s="318"/>
      <c r="NLY3" s="318"/>
      <c r="NLZ3" s="318"/>
      <c r="NMA3" s="318"/>
      <c r="NMB3" s="318"/>
      <c r="NMC3" s="318"/>
      <c r="NMD3" s="318"/>
      <c r="NME3" s="318"/>
      <c r="NMF3" s="318"/>
      <c r="NMG3" s="318"/>
      <c r="NMH3" s="318"/>
      <c r="NMI3" s="318"/>
      <c r="NMJ3" s="318"/>
      <c r="NMK3" s="318"/>
      <c r="NML3" s="318"/>
      <c r="NMM3" s="318"/>
      <c r="NMN3" s="318"/>
      <c r="NMO3" s="318"/>
      <c r="NMP3" s="318"/>
      <c r="NMQ3" s="318"/>
      <c r="NMR3" s="318"/>
      <c r="NMS3" s="318"/>
      <c r="NMT3" s="318"/>
      <c r="NMU3" s="318"/>
      <c r="NMV3" s="318"/>
      <c r="NMW3" s="318"/>
      <c r="NMX3" s="318"/>
      <c r="NMY3" s="318"/>
      <c r="NMZ3" s="318"/>
      <c r="NNA3" s="318"/>
      <c r="NNB3" s="318"/>
      <c r="NNC3" s="318"/>
      <c r="NND3" s="318"/>
      <c r="NNE3" s="318"/>
      <c r="NNF3" s="318"/>
      <c r="NNG3" s="318"/>
      <c r="NNH3" s="318"/>
      <c r="NNI3" s="318"/>
      <c r="NNJ3" s="318"/>
      <c r="NNK3" s="318"/>
      <c r="NNL3" s="318"/>
      <c r="NNM3" s="318"/>
      <c r="NNN3" s="318"/>
      <c r="NNO3" s="318"/>
      <c r="NNP3" s="318"/>
      <c r="NNQ3" s="318"/>
      <c r="NNR3" s="318"/>
      <c r="NNS3" s="318"/>
      <c r="NNT3" s="318"/>
      <c r="NNU3" s="318"/>
      <c r="NNV3" s="318"/>
      <c r="NNW3" s="318"/>
      <c r="NNX3" s="318"/>
      <c r="NNY3" s="318"/>
      <c r="NNZ3" s="318"/>
      <c r="NOA3" s="318"/>
      <c r="NOB3" s="318"/>
      <c r="NOC3" s="318"/>
      <c r="NOD3" s="318"/>
      <c r="NOE3" s="318"/>
      <c r="NOF3" s="318"/>
      <c r="NOG3" s="318"/>
      <c r="NOH3" s="318"/>
      <c r="NOI3" s="318"/>
      <c r="NOJ3" s="318"/>
      <c r="NOK3" s="318"/>
      <c r="NOL3" s="318"/>
      <c r="NOM3" s="318"/>
      <c r="NON3" s="318"/>
      <c r="NOO3" s="318"/>
      <c r="NOP3" s="318"/>
      <c r="NOQ3" s="318"/>
      <c r="NOR3" s="318"/>
      <c r="NOS3" s="318"/>
      <c r="NOT3" s="318"/>
      <c r="NOU3" s="318"/>
      <c r="NOV3" s="318"/>
      <c r="NOW3" s="318"/>
      <c r="NOX3" s="318"/>
      <c r="NOY3" s="318"/>
      <c r="NOZ3" s="318"/>
      <c r="NPA3" s="318"/>
      <c r="NPB3" s="318"/>
      <c r="NPC3" s="318"/>
      <c r="NPD3" s="318"/>
      <c r="NPE3" s="318"/>
      <c r="NPF3" s="318"/>
      <c r="NPG3" s="318"/>
      <c r="NPH3" s="318"/>
      <c r="NPI3" s="318"/>
      <c r="NPJ3" s="318"/>
      <c r="NPK3" s="318"/>
      <c r="NPL3" s="318"/>
      <c r="NPM3" s="318"/>
      <c r="NPN3" s="318"/>
      <c r="NPO3" s="318"/>
      <c r="NPP3" s="318"/>
      <c r="NPQ3" s="318"/>
      <c r="NPR3" s="318"/>
      <c r="NPS3" s="318"/>
      <c r="NPT3" s="318"/>
      <c r="NPU3" s="318"/>
      <c r="NPV3" s="318"/>
      <c r="NPW3" s="318"/>
      <c r="NPX3" s="318"/>
      <c r="NPY3" s="318"/>
      <c r="NPZ3" s="318"/>
      <c r="NQA3" s="318"/>
      <c r="NQB3" s="318"/>
      <c r="NQC3" s="318"/>
      <c r="NQD3" s="318"/>
      <c r="NQE3" s="318"/>
      <c r="NQF3" s="318"/>
      <c r="NQG3" s="318"/>
      <c r="NQH3" s="318"/>
      <c r="NQI3" s="318"/>
      <c r="NQJ3" s="318"/>
      <c r="NQK3" s="318"/>
      <c r="NQL3" s="318"/>
      <c r="NQM3" s="318"/>
      <c r="NQN3" s="318"/>
      <c r="NQO3" s="318"/>
      <c r="NQP3" s="318"/>
      <c r="NQQ3" s="318"/>
      <c r="NQR3" s="318"/>
      <c r="NQS3" s="318"/>
      <c r="NQT3" s="318"/>
      <c r="NQU3" s="318"/>
      <c r="NQV3" s="318"/>
      <c r="NQW3" s="318"/>
      <c r="NQX3" s="318"/>
      <c r="NQY3" s="318"/>
      <c r="NQZ3" s="318"/>
      <c r="NRA3" s="318"/>
      <c r="NRB3" s="318"/>
      <c r="NRC3" s="318"/>
      <c r="NRD3" s="318"/>
      <c r="NRE3" s="318"/>
      <c r="NRF3" s="318"/>
      <c r="NRG3" s="318"/>
      <c r="NRH3" s="318"/>
      <c r="NRI3" s="318"/>
      <c r="NRJ3" s="318"/>
      <c r="NRK3" s="318"/>
      <c r="NRL3" s="318"/>
      <c r="NRM3" s="318"/>
      <c r="NRN3" s="318"/>
      <c r="NRO3" s="318"/>
      <c r="NRP3" s="318"/>
      <c r="NRQ3" s="318"/>
      <c r="NRR3" s="318"/>
      <c r="NRS3" s="318"/>
      <c r="NRT3" s="318"/>
      <c r="NRU3" s="318"/>
      <c r="NRV3" s="318"/>
      <c r="NRW3" s="318"/>
      <c r="NRX3" s="318"/>
      <c r="NRY3" s="318"/>
      <c r="NRZ3" s="318"/>
      <c r="NSA3" s="318"/>
      <c r="NSB3" s="318"/>
      <c r="NSC3" s="318"/>
      <c r="NSD3" s="318"/>
      <c r="NSE3" s="318"/>
      <c r="NSF3" s="318"/>
      <c r="NSG3" s="318"/>
      <c r="NSH3" s="318"/>
      <c r="NSI3" s="318"/>
      <c r="NSJ3" s="318"/>
      <c r="NSK3" s="318"/>
      <c r="NSL3" s="318"/>
      <c r="NSM3" s="318"/>
      <c r="NSN3" s="318"/>
      <c r="NSO3" s="318"/>
      <c r="NSP3" s="318"/>
      <c r="NSQ3" s="318"/>
      <c r="NSR3" s="318"/>
      <c r="NSS3" s="318"/>
      <c r="NST3" s="318"/>
      <c r="NSU3" s="318"/>
      <c r="NSV3" s="318"/>
      <c r="NSW3" s="318"/>
      <c r="NSX3" s="318"/>
      <c r="NSY3" s="318"/>
      <c r="NSZ3" s="318"/>
      <c r="NTA3" s="318"/>
      <c r="NTB3" s="318"/>
      <c r="NTC3" s="318"/>
      <c r="NTD3" s="318"/>
      <c r="NTE3" s="318"/>
      <c r="NTF3" s="318"/>
      <c r="NTG3" s="318"/>
      <c r="NTH3" s="318"/>
      <c r="NTI3" s="318"/>
      <c r="NTJ3" s="318"/>
      <c r="NTK3" s="318"/>
      <c r="NTL3" s="318"/>
      <c r="NTM3" s="318"/>
      <c r="NTN3" s="318"/>
      <c r="NTO3" s="318"/>
      <c r="NTP3" s="318"/>
      <c r="NTQ3" s="318"/>
      <c r="NTR3" s="318"/>
      <c r="NTS3" s="318"/>
      <c r="NTT3" s="318"/>
      <c r="NTU3" s="318"/>
      <c r="NTV3" s="318"/>
      <c r="NTW3" s="318"/>
      <c r="NTX3" s="318"/>
      <c r="NTY3" s="318"/>
      <c r="NTZ3" s="318"/>
      <c r="NUA3" s="318"/>
      <c r="NUB3" s="318"/>
      <c r="NUC3" s="318"/>
      <c r="NUD3" s="318"/>
      <c r="NUE3" s="318"/>
      <c r="NUF3" s="318"/>
      <c r="NUG3" s="318"/>
      <c r="NUH3" s="318"/>
      <c r="NUI3" s="318"/>
      <c r="NUJ3" s="318"/>
      <c r="NUK3" s="318"/>
      <c r="NUL3" s="318"/>
      <c r="NUM3" s="318"/>
      <c r="NUN3" s="318"/>
      <c r="NUO3" s="318"/>
      <c r="NUP3" s="318"/>
      <c r="NUQ3" s="318"/>
      <c r="NUR3" s="318"/>
      <c r="NUS3" s="318"/>
      <c r="NUT3" s="318"/>
      <c r="NUU3" s="318"/>
      <c r="NUV3" s="318"/>
      <c r="NUW3" s="318"/>
      <c r="NUX3" s="318"/>
      <c r="NUY3" s="318"/>
      <c r="NUZ3" s="318"/>
      <c r="NVA3" s="318"/>
      <c r="NVB3" s="318"/>
      <c r="NVC3" s="318"/>
      <c r="NVD3" s="318"/>
      <c r="NVE3" s="318"/>
      <c r="NVF3" s="318"/>
      <c r="NVG3" s="318"/>
      <c r="NVH3" s="318"/>
      <c r="NVI3" s="318"/>
      <c r="NVJ3" s="318"/>
      <c r="NVK3" s="318"/>
      <c r="NVL3" s="318"/>
      <c r="NVM3" s="318"/>
      <c r="NVN3" s="318"/>
      <c r="NVO3" s="318"/>
      <c r="NVP3" s="318"/>
      <c r="NVQ3" s="318"/>
      <c r="NVR3" s="318"/>
      <c r="NVS3" s="318"/>
      <c r="NVT3" s="318"/>
      <c r="NVU3" s="318"/>
      <c r="NVV3" s="318"/>
      <c r="NVW3" s="318"/>
      <c r="NVX3" s="318"/>
      <c r="NVY3" s="318"/>
      <c r="NVZ3" s="318"/>
      <c r="NWA3" s="318"/>
      <c r="NWB3" s="318"/>
      <c r="NWC3" s="318"/>
      <c r="NWD3" s="318"/>
      <c r="NWE3" s="318"/>
      <c r="NWF3" s="318"/>
      <c r="NWG3" s="318"/>
      <c r="NWH3" s="318"/>
      <c r="NWI3" s="318"/>
      <c r="NWJ3" s="318"/>
      <c r="NWK3" s="318"/>
      <c r="NWL3" s="318"/>
      <c r="NWM3" s="318"/>
      <c r="NWN3" s="318"/>
      <c r="NWO3" s="318"/>
      <c r="NWP3" s="318"/>
      <c r="NWQ3" s="318"/>
      <c r="NWR3" s="318"/>
      <c r="NWS3" s="318"/>
      <c r="NWT3" s="318"/>
      <c r="NWU3" s="318"/>
      <c r="NWV3" s="318"/>
      <c r="NWW3" s="318"/>
      <c r="NWX3" s="318"/>
      <c r="NWY3" s="318"/>
      <c r="NWZ3" s="318"/>
      <c r="NXA3" s="318"/>
      <c r="NXB3" s="318"/>
      <c r="NXC3" s="318"/>
      <c r="NXD3" s="318"/>
      <c r="NXE3" s="318"/>
      <c r="NXF3" s="318"/>
      <c r="NXG3" s="318"/>
      <c r="NXH3" s="318"/>
      <c r="NXI3" s="318"/>
      <c r="NXJ3" s="318"/>
      <c r="NXK3" s="318"/>
      <c r="NXL3" s="318"/>
      <c r="NXM3" s="318"/>
      <c r="NXN3" s="318"/>
      <c r="NXO3" s="318"/>
      <c r="NXP3" s="318"/>
      <c r="NXQ3" s="318"/>
      <c r="NXR3" s="318"/>
      <c r="NXS3" s="318"/>
      <c r="NXT3" s="318"/>
      <c r="NXU3" s="318"/>
      <c r="NXV3" s="318"/>
      <c r="NXW3" s="318"/>
      <c r="NXX3" s="318"/>
      <c r="NXY3" s="318"/>
      <c r="NXZ3" s="318"/>
      <c r="NYA3" s="318"/>
      <c r="NYB3" s="318"/>
      <c r="NYC3" s="318"/>
      <c r="NYD3" s="318"/>
      <c r="NYE3" s="318"/>
      <c r="NYF3" s="318"/>
      <c r="NYG3" s="318"/>
      <c r="NYH3" s="318"/>
      <c r="NYI3" s="318"/>
      <c r="NYJ3" s="318"/>
      <c r="NYK3" s="318"/>
      <c r="NYL3" s="318"/>
      <c r="NYM3" s="318"/>
      <c r="NYN3" s="318"/>
      <c r="NYO3" s="318"/>
      <c r="NYP3" s="318"/>
      <c r="NYQ3" s="318"/>
      <c r="NYR3" s="318"/>
      <c r="NYS3" s="318"/>
      <c r="NYT3" s="318"/>
      <c r="NYU3" s="318"/>
      <c r="NYV3" s="318"/>
      <c r="NYW3" s="318"/>
      <c r="NYX3" s="318"/>
      <c r="NYY3" s="318"/>
      <c r="NYZ3" s="318"/>
      <c r="NZA3" s="318"/>
      <c r="NZB3" s="318"/>
      <c r="NZC3" s="318"/>
      <c r="NZD3" s="318"/>
      <c r="NZE3" s="318"/>
      <c r="NZF3" s="318"/>
      <c r="NZG3" s="318"/>
      <c r="NZH3" s="318"/>
      <c r="NZI3" s="318"/>
      <c r="NZJ3" s="318"/>
      <c r="NZK3" s="318"/>
      <c r="NZL3" s="318"/>
      <c r="NZM3" s="318"/>
      <c r="NZN3" s="318"/>
      <c r="NZO3" s="318"/>
      <c r="NZP3" s="318"/>
      <c r="NZQ3" s="318"/>
      <c r="NZR3" s="318"/>
      <c r="NZS3" s="318"/>
      <c r="NZT3" s="318"/>
      <c r="NZU3" s="318"/>
      <c r="NZV3" s="318"/>
      <c r="NZW3" s="318"/>
      <c r="NZX3" s="318"/>
      <c r="NZY3" s="318"/>
      <c r="NZZ3" s="318"/>
      <c r="OAA3" s="318"/>
      <c r="OAB3" s="318"/>
      <c r="OAC3" s="318"/>
      <c r="OAD3" s="318"/>
      <c r="OAE3" s="318"/>
      <c r="OAF3" s="318"/>
      <c r="OAG3" s="318"/>
      <c r="OAH3" s="318"/>
      <c r="OAI3" s="318"/>
      <c r="OAJ3" s="318"/>
      <c r="OAK3" s="318"/>
      <c r="OAL3" s="318"/>
      <c r="OAM3" s="318"/>
      <c r="OAN3" s="318"/>
      <c r="OAO3" s="318"/>
      <c r="OAP3" s="318"/>
      <c r="OAQ3" s="318"/>
      <c r="OAR3" s="318"/>
      <c r="OAS3" s="318"/>
      <c r="OAT3" s="318"/>
      <c r="OAU3" s="318"/>
      <c r="OAV3" s="318"/>
      <c r="OAW3" s="318"/>
      <c r="OAX3" s="318"/>
      <c r="OAY3" s="318"/>
      <c r="OAZ3" s="318"/>
      <c r="OBA3" s="318"/>
      <c r="OBB3" s="318"/>
      <c r="OBC3" s="318"/>
      <c r="OBD3" s="318"/>
      <c r="OBE3" s="318"/>
      <c r="OBF3" s="318"/>
      <c r="OBG3" s="318"/>
      <c r="OBH3" s="318"/>
      <c r="OBI3" s="318"/>
      <c r="OBJ3" s="318"/>
      <c r="OBK3" s="318"/>
      <c r="OBL3" s="318"/>
      <c r="OBM3" s="318"/>
      <c r="OBN3" s="318"/>
      <c r="OBO3" s="318"/>
      <c r="OBP3" s="318"/>
      <c r="OBQ3" s="318"/>
      <c r="OBR3" s="318"/>
      <c r="OBS3" s="318"/>
      <c r="OBT3" s="318"/>
      <c r="OBU3" s="318"/>
      <c r="OBV3" s="318"/>
      <c r="OBW3" s="318"/>
      <c r="OBX3" s="318"/>
      <c r="OBY3" s="318"/>
      <c r="OBZ3" s="318"/>
      <c r="OCA3" s="318"/>
      <c r="OCB3" s="318"/>
      <c r="OCC3" s="318"/>
      <c r="OCD3" s="318"/>
      <c r="OCE3" s="318"/>
      <c r="OCF3" s="318"/>
      <c r="OCG3" s="318"/>
      <c r="OCH3" s="318"/>
      <c r="OCI3" s="318"/>
      <c r="OCJ3" s="318"/>
      <c r="OCK3" s="318"/>
      <c r="OCL3" s="318"/>
      <c r="OCM3" s="318"/>
      <c r="OCN3" s="318"/>
      <c r="OCO3" s="318"/>
      <c r="OCP3" s="318"/>
      <c r="OCQ3" s="318"/>
      <c r="OCR3" s="318"/>
      <c r="OCS3" s="318"/>
      <c r="OCT3" s="318"/>
      <c r="OCU3" s="318"/>
      <c r="OCV3" s="318"/>
      <c r="OCW3" s="318"/>
      <c r="OCX3" s="318"/>
      <c r="OCY3" s="318"/>
      <c r="OCZ3" s="318"/>
      <c r="ODA3" s="318"/>
      <c r="ODB3" s="318"/>
      <c r="ODC3" s="318"/>
      <c r="ODD3" s="318"/>
      <c r="ODE3" s="318"/>
      <c r="ODF3" s="318"/>
      <c r="ODG3" s="318"/>
      <c r="ODH3" s="318"/>
      <c r="ODI3" s="318"/>
      <c r="ODJ3" s="318"/>
      <c r="ODK3" s="318"/>
      <c r="ODL3" s="318"/>
      <c r="ODM3" s="318"/>
      <c r="ODN3" s="318"/>
      <c r="ODO3" s="318"/>
      <c r="ODP3" s="318"/>
      <c r="ODQ3" s="318"/>
      <c r="ODR3" s="318"/>
      <c r="ODS3" s="318"/>
      <c r="ODT3" s="318"/>
      <c r="ODU3" s="318"/>
      <c r="ODV3" s="318"/>
      <c r="ODW3" s="318"/>
      <c r="ODX3" s="318"/>
      <c r="ODY3" s="318"/>
      <c r="ODZ3" s="318"/>
      <c r="OEA3" s="318"/>
      <c r="OEB3" s="318"/>
      <c r="OEC3" s="318"/>
      <c r="OED3" s="318"/>
      <c r="OEE3" s="318"/>
      <c r="OEF3" s="318"/>
      <c r="OEG3" s="318"/>
      <c r="OEH3" s="318"/>
      <c r="OEI3" s="318"/>
      <c r="OEJ3" s="318"/>
      <c r="OEK3" s="318"/>
      <c r="OEL3" s="318"/>
      <c r="OEM3" s="318"/>
      <c r="OEN3" s="318"/>
      <c r="OEO3" s="318"/>
      <c r="OEP3" s="318"/>
      <c r="OEQ3" s="318"/>
      <c r="OER3" s="318"/>
      <c r="OES3" s="318"/>
      <c r="OET3" s="318"/>
      <c r="OEU3" s="318"/>
      <c r="OEV3" s="318"/>
      <c r="OEW3" s="318"/>
      <c r="OEX3" s="318"/>
      <c r="OEY3" s="318"/>
      <c r="OEZ3" s="318"/>
      <c r="OFA3" s="318"/>
      <c r="OFB3" s="318"/>
      <c r="OFC3" s="318"/>
      <c r="OFD3" s="318"/>
      <c r="OFE3" s="318"/>
      <c r="OFF3" s="318"/>
      <c r="OFG3" s="318"/>
      <c r="OFH3" s="318"/>
      <c r="OFI3" s="318"/>
      <c r="OFJ3" s="318"/>
      <c r="OFK3" s="318"/>
      <c r="OFL3" s="318"/>
      <c r="OFM3" s="318"/>
      <c r="OFN3" s="318"/>
      <c r="OFO3" s="318"/>
      <c r="OFP3" s="318"/>
      <c r="OFQ3" s="318"/>
      <c r="OFR3" s="318"/>
      <c r="OFS3" s="318"/>
      <c r="OFT3" s="318"/>
      <c r="OFU3" s="318"/>
      <c r="OFV3" s="318"/>
      <c r="OFW3" s="318"/>
      <c r="OFX3" s="318"/>
      <c r="OFY3" s="318"/>
      <c r="OFZ3" s="318"/>
      <c r="OGA3" s="318"/>
      <c r="OGB3" s="318"/>
      <c r="OGC3" s="318"/>
      <c r="OGD3" s="318"/>
      <c r="OGE3" s="318"/>
      <c r="OGF3" s="318"/>
      <c r="OGG3" s="318"/>
      <c r="OGH3" s="318"/>
      <c r="OGI3" s="318"/>
      <c r="OGJ3" s="318"/>
      <c r="OGK3" s="318"/>
      <c r="OGL3" s="318"/>
      <c r="OGM3" s="318"/>
      <c r="OGN3" s="318"/>
      <c r="OGO3" s="318"/>
      <c r="OGP3" s="318"/>
      <c r="OGQ3" s="318"/>
      <c r="OGR3" s="318"/>
      <c r="OGS3" s="318"/>
      <c r="OGT3" s="318"/>
      <c r="OGU3" s="318"/>
      <c r="OGV3" s="318"/>
      <c r="OGW3" s="318"/>
      <c r="OGX3" s="318"/>
      <c r="OGY3" s="318"/>
      <c r="OGZ3" s="318"/>
      <c r="OHA3" s="318"/>
      <c r="OHB3" s="318"/>
      <c r="OHC3" s="318"/>
      <c r="OHD3" s="318"/>
      <c r="OHE3" s="318"/>
      <c r="OHF3" s="318"/>
      <c r="OHG3" s="318"/>
      <c r="OHH3" s="318"/>
      <c r="OHI3" s="318"/>
      <c r="OHJ3" s="318"/>
      <c r="OHK3" s="318"/>
      <c r="OHL3" s="318"/>
      <c r="OHM3" s="318"/>
      <c r="OHN3" s="318"/>
      <c r="OHO3" s="318"/>
      <c r="OHP3" s="318"/>
      <c r="OHQ3" s="318"/>
      <c r="OHR3" s="318"/>
      <c r="OHS3" s="318"/>
      <c r="OHT3" s="318"/>
      <c r="OHU3" s="318"/>
      <c r="OHV3" s="318"/>
      <c r="OHW3" s="318"/>
      <c r="OHX3" s="318"/>
      <c r="OHY3" s="318"/>
      <c r="OHZ3" s="318"/>
      <c r="OIA3" s="318"/>
      <c r="OIB3" s="318"/>
      <c r="OIC3" s="318"/>
      <c r="OID3" s="318"/>
      <c r="OIE3" s="318"/>
      <c r="OIF3" s="318"/>
      <c r="OIG3" s="318"/>
      <c r="OIH3" s="318"/>
      <c r="OII3" s="318"/>
      <c r="OIJ3" s="318"/>
      <c r="OIK3" s="318"/>
      <c r="OIL3" s="318"/>
      <c r="OIM3" s="318"/>
      <c r="OIN3" s="318"/>
      <c r="OIO3" s="318"/>
      <c r="OIP3" s="318"/>
      <c r="OIQ3" s="318"/>
      <c r="OIR3" s="318"/>
      <c r="OIS3" s="318"/>
      <c r="OIT3" s="318"/>
      <c r="OIU3" s="318"/>
      <c r="OIV3" s="318"/>
      <c r="OIW3" s="318"/>
      <c r="OIX3" s="318"/>
      <c r="OIY3" s="318"/>
      <c r="OIZ3" s="318"/>
      <c r="OJA3" s="318"/>
      <c r="OJB3" s="318"/>
      <c r="OJC3" s="318"/>
      <c r="OJD3" s="318"/>
      <c r="OJE3" s="318"/>
      <c r="OJF3" s="318"/>
      <c r="OJG3" s="318"/>
      <c r="OJH3" s="318"/>
      <c r="OJI3" s="318"/>
      <c r="OJJ3" s="318"/>
      <c r="OJK3" s="318"/>
      <c r="OJL3" s="318"/>
      <c r="OJM3" s="318"/>
      <c r="OJN3" s="318"/>
      <c r="OJO3" s="318"/>
      <c r="OJP3" s="318"/>
      <c r="OJQ3" s="318"/>
      <c r="OJR3" s="318"/>
      <c r="OJS3" s="318"/>
      <c r="OJT3" s="318"/>
      <c r="OJU3" s="318"/>
      <c r="OJV3" s="318"/>
      <c r="OJW3" s="318"/>
      <c r="OJX3" s="318"/>
      <c r="OJY3" s="318"/>
      <c r="OJZ3" s="318"/>
      <c r="OKA3" s="318"/>
      <c r="OKB3" s="318"/>
      <c r="OKC3" s="318"/>
      <c r="OKD3" s="318"/>
      <c r="OKE3" s="318"/>
      <c r="OKF3" s="318"/>
      <c r="OKG3" s="318"/>
      <c r="OKH3" s="318"/>
      <c r="OKI3" s="318"/>
      <c r="OKJ3" s="318"/>
      <c r="OKK3" s="318"/>
      <c r="OKL3" s="318"/>
      <c r="OKM3" s="318"/>
      <c r="OKN3" s="318"/>
      <c r="OKO3" s="318"/>
      <c r="OKP3" s="318"/>
      <c r="OKQ3" s="318"/>
      <c r="OKR3" s="318"/>
      <c r="OKS3" s="318"/>
      <c r="OKT3" s="318"/>
      <c r="OKU3" s="318"/>
      <c r="OKV3" s="318"/>
      <c r="OKW3" s="318"/>
      <c r="OKX3" s="318"/>
      <c r="OKY3" s="318"/>
      <c r="OKZ3" s="318"/>
      <c r="OLA3" s="318"/>
      <c r="OLB3" s="318"/>
      <c r="OLC3" s="318"/>
      <c r="OLD3" s="318"/>
      <c r="OLE3" s="318"/>
      <c r="OLF3" s="318"/>
      <c r="OLG3" s="318"/>
      <c r="OLH3" s="318"/>
      <c r="OLI3" s="318"/>
      <c r="OLJ3" s="318"/>
      <c r="OLK3" s="318"/>
      <c r="OLL3" s="318"/>
      <c r="OLM3" s="318"/>
      <c r="OLN3" s="318"/>
      <c r="OLO3" s="318"/>
      <c r="OLP3" s="318"/>
      <c r="OLQ3" s="318"/>
      <c r="OLR3" s="318"/>
      <c r="OLS3" s="318"/>
      <c r="OLT3" s="318"/>
      <c r="OLU3" s="318"/>
      <c r="OLV3" s="318"/>
      <c r="OLW3" s="318"/>
      <c r="OLX3" s="318"/>
      <c r="OLY3" s="318"/>
      <c r="OLZ3" s="318"/>
      <c r="OMA3" s="318"/>
      <c r="OMB3" s="318"/>
      <c r="OMC3" s="318"/>
      <c r="OMD3" s="318"/>
      <c r="OME3" s="318"/>
      <c r="OMF3" s="318"/>
      <c r="OMG3" s="318"/>
      <c r="OMH3" s="318"/>
      <c r="OMI3" s="318"/>
      <c r="OMJ3" s="318"/>
      <c r="OMK3" s="318"/>
      <c r="OML3" s="318"/>
      <c r="OMM3" s="318"/>
      <c r="OMN3" s="318"/>
      <c r="OMO3" s="318"/>
      <c r="OMP3" s="318"/>
      <c r="OMQ3" s="318"/>
      <c r="OMR3" s="318"/>
      <c r="OMS3" s="318"/>
      <c r="OMT3" s="318"/>
      <c r="OMU3" s="318"/>
      <c r="OMV3" s="318"/>
      <c r="OMW3" s="318"/>
      <c r="OMX3" s="318"/>
      <c r="OMY3" s="318"/>
      <c r="OMZ3" s="318"/>
      <c r="ONA3" s="318"/>
      <c r="ONB3" s="318"/>
      <c r="ONC3" s="318"/>
      <c r="OND3" s="318"/>
      <c r="ONE3" s="318"/>
      <c r="ONF3" s="318"/>
      <c r="ONG3" s="318"/>
      <c r="ONH3" s="318"/>
      <c r="ONI3" s="318"/>
      <c r="ONJ3" s="318"/>
      <c r="ONK3" s="318"/>
      <c r="ONL3" s="318"/>
      <c r="ONM3" s="318"/>
      <c r="ONN3" s="318"/>
      <c r="ONO3" s="318"/>
      <c r="ONP3" s="318"/>
      <c r="ONQ3" s="318"/>
      <c r="ONR3" s="318"/>
      <c r="ONS3" s="318"/>
      <c r="ONT3" s="318"/>
      <c r="ONU3" s="318"/>
      <c r="ONV3" s="318"/>
      <c r="ONW3" s="318"/>
      <c r="ONX3" s="318"/>
      <c r="ONY3" s="318"/>
      <c r="ONZ3" s="318"/>
      <c r="OOA3" s="318"/>
      <c r="OOB3" s="318"/>
      <c r="OOC3" s="318"/>
      <c r="OOD3" s="318"/>
      <c r="OOE3" s="318"/>
      <c r="OOF3" s="318"/>
      <c r="OOG3" s="318"/>
      <c r="OOH3" s="318"/>
      <c r="OOI3" s="318"/>
      <c r="OOJ3" s="318"/>
      <c r="OOK3" s="318"/>
      <c r="OOL3" s="318"/>
      <c r="OOM3" s="318"/>
      <c r="OON3" s="318"/>
      <c r="OOO3" s="318"/>
      <c r="OOP3" s="318"/>
      <c r="OOQ3" s="318"/>
      <c r="OOR3" s="318"/>
      <c r="OOS3" s="318"/>
      <c r="OOT3" s="318"/>
      <c r="OOU3" s="318"/>
      <c r="OOV3" s="318"/>
      <c r="OOW3" s="318"/>
      <c r="OOX3" s="318"/>
      <c r="OOY3" s="318"/>
      <c r="OOZ3" s="318"/>
      <c r="OPA3" s="318"/>
      <c r="OPB3" s="318"/>
      <c r="OPC3" s="318"/>
      <c r="OPD3" s="318"/>
      <c r="OPE3" s="318"/>
      <c r="OPF3" s="318"/>
      <c r="OPG3" s="318"/>
      <c r="OPH3" s="318"/>
      <c r="OPI3" s="318"/>
      <c r="OPJ3" s="318"/>
      <c r="OPK3" s="318"/>
      <c r="OPL3" s="318"/>
      <c r="OPM3" s="318"/>
      <c r="OPN3" s="318"/>
      <c r="OPO3" s="318"/>
      <c r="OPP3" s="318"/>
      <c r="OPQ3" s="318"/>
      <c r="OPR3" s="318"/>
      <c r="OPS3" s="318"/>
      <c r="OPT3" s="318"/>
      <c r="OPU3" s="318"/>
      <c r="OPV3" s="318"/>
      <c r="OPW3" s="318"/>
      <c r="OPX3" s="318"/>
      <c r="OPY3" s="318"/>
      <c r="OPZ3" s="318"/>
      <c r="OQA3" s="318"/>
      <c r="OQB3" s="318"/>
      <c r="OQC3" s="318"/>
      <c r="OQD3" s="318"/>
      <c r="OQE3" s="318"/>
      <c r="OQF3" s="318"/>
      <c r="OQG3" s="318"/>
      <c r="OQH3" s="318"/>
      <c r="OQI3" s="318"/>
      <c r="OQJ3" s="318"/>
      <c r="OQK3" s="318"/>
      <c r="OQL3" s="318"/>
      <c r="OQM3" s="318"/>
      <c r="OQN3" s="318"/>
      <c r="OQO3" s="318"/>
      <c r="OQP3" s="318"/>
      <c r="OQQ3" s="318"/>
      <c r="OQR3" s="318"/>
      <c r="OQS3" s="318"/>
      <c r="OQT3" s="318"/>
      <c r="OQU3" s="318"/>
      <c r="OQV3" s="318"/>
      <c r="OQW3" s="318"/>
      <c r="OQX3" s="318"/>
      <c r="OQY3" s="318"/>
      <c r="OQZ3" s="318"/>
      <c r="ORA3" s="318"/>
      <c r="ORB3" s="318"/>
      <c r="ORC3" s="318"/>
      <c r="ORD3" s="318"/>
      <c r="ORE3" s="318"/>
      <c r="ORF3" s="318"/>
      <c r="ORG3" s="318"/>
      <c r="ORH3" s="318"/>
      <c r="ORI3" s="318"/>
      <c r="ORJ3" s="318"/>
      <c r="ORK3" s="318"/>
      <c r="ORL3" s="318"/>
      <c r="ORM3" s="318"/>
      <c r="ORN3" s="318"/>
      <c r="ORO3" s="318"/>
      <c r="ORP3" s="318"/>
      <c r="ORQ3" s="318"/>
      <c r="ORR3" s="318"/>
      <c r="ORS3" s="318"/>
      <c r="ORT3" s="318"/>
      <c r="ORU3" s="318"/>
      <c r="ORV3" s="318"/>
      <c r="ORW3" s="318"/>
      <c r="ORX3" s="318"/>
      <c r="ORY3" s="318"/>
      <c r="ORZ3" s="318"/>
      <c r="OSA3" s="318"/>
      <c r="OSB3" s="318"/>
      <c r="OSC3" s="318"/>
      <c r="OSD3" s="318"/>
      <c r="OSE3" s="318"/>
      <c r="OSF3" s="318"/>
      <c r="OSG3" s="318"/>
      <c r="OSH3" s="318"/>
      <c r="OSI3" s="318"/>
      <c r="OSJ3" s="318"/>
      <c r="OSK3" s="318"/>
      <c r="OSL3" s="318"/>
      <c r="OSM3" s="318"/>
      <c r="OSN3" s="318"/>
      <c r="OSO3" s="318"/>
      <c r="OSP3" s="318"/>
      <c r="OSQ3" s="318"/>
      <c r="OSR3" s="318"/>
      <c r="OSS3" s="318"/>
      <c r="OST3" s="318"/>
      <c r="OSU3" s="318"/>
      <c r="OSV3" s="318"/>
      <c r="OSW3" s="318"/>
      <c r="OSX3" s="318"/>
      <c r="OSY3" s="318"/>
      <c r="OSZ3" s="318"/>
      <c r="OTA3" s="318"/>
      <c r="OTB3" s="318"/>
      <c r="OTC3" s="318"/>
      <c r="OTD3" s="318"/>
      <c r="OTE3" s="318"/>
      <c r="OTF3" s="318"/>
      <c r="OTG3" s="318"/>
      <c r="OTH3" s="318"/>
      <c r="OTI3" s="318"/>
      <c r="OTJ3" s="318"/>
      <c r="OTK3" s="318"/>
      <c r="OTL3" s="318"/>
      <c r="OTM3" s="318"/>
      <c r="OTN3" s="318"/>
      <c r="OTO3" s="318"/>
      <c r="OTP3" s="318"/>
      <c r="OTQ3" s="318"/>
      <c r="OTR3" s="318"/>
      <c r="OTS3" s="318"/>
      <c r="OTT3" s="318"/>
      <c r="OTU3" s="318"/>
      <c r="OTV3" s="318"/>
      <c r="OTW3" s="318"/>
      <c r="OTX3" s="318"/>
      <c r="OTY3" s="318"/>
      <c r="OTZ3" s="318"/>
      <c r="OUA3" s="318"/>
      <c r="OUB3" s="318"/>
      <c r="OUC3" s="318"/>
      <c r="OUD3" s="318"/>
      <c r="OUE3" s="318"/>
      <c r="OUF3" s="318"/>
      <c r="OUG3" s="318"/>
      <c r="OUH3" s="318"/>
      <c r="OUI3" s="318"/>
      <c r="OUJ3" s="318"/>
      <c r="OUK3" s="318"/>
      <c r="OUL3" s="318"/>
      <c r="OUM3" s="318"/>
      <c r="OUN3" s="318"/>
      <c r="OUO3" s="318"/>
      <c r="OUP3" s="318"/>
      <c r="OUQ3" s="318"/>
      <c r="OUR3" s="318"/>
      <c r="OUS3" s="318"/>
      <c r="OUT3" s="318"/>
      <c r="OUU3" s="318"/>
      <c r="OUV3" s="318"/>
      <c r="OUW3" s="318"/>
      <c r="OUX3" s="318"/>
      <c r="OUY3" s="318"/>
      <c r="OUZ3" s="318"/>
      <c r="OVA3" s="318"/>
      <c r="OVB3" s="318"/>
      <c r="OVC3" s="318"/>
      <c r="OVD3" s="318"/>
      <c r="OVE3" s="318"/>
      <c r="OVF3" s="318"/>
      <c r="OVG3" s="318"/>
      <c r="OVH3" s="318"/>
      <c r="OVI3" s="318"/>
      <c r="OVJ3" s="318"/>
      <c r="OVK3" s="318"/>
      <c r="OVL3" s="318"/>
      <c r="OVM3" s="318"/>
      <c r="OVN3" s="318"/>
      <c r="OVO3" s="318"/>
      <c r="OVP3" s="318"/>
      <c r="OVQ3" s="318"/>
      <c r="OVR3" s="318"/>
      <c r="OVS3" s="318"/>
      <c r="OVT3" s="318"/>
      <c r="OVU3" s="318"/>
      <c r="OVV3" s="318"/>
      <c r="OVW3" s="318"/>
      <c r="OVX3" s="318"/>
      <c r="OVY3" s="318"/>
      <c r="OVZ3" s="318"/>
      <c r="OWA3" s="318"/>
      <c r="OWB3" s="318"/>
      <c r="OWC3" s="318"/>
      <c r="OWD3" s="318"/>
      <c r="OWE3" s="318"/>
      <c r="OWF3" s="318"/>
      <c r="OWG3" s="318"/>
      <c r="OWH3" s="318"/>
      <c r="OWI3" s="318"/>
      <c r="OWJ3" s="318"/>
      <c r="OWK3" s="318"/>
      <c r="OWL3" s="318"/>
      <c r="OWM3" s="318"/>
      <c r="OWN3" s="318"/>
      <c r="OWO3" s="318"/>
      <c r="OWP3" s="318"/>
      <c r="OWQ3" s="318"/>
      <c r="OWR3" s="318"/>
      <c r="OWS3" s="318"/>
      <c r="OWT3" s="318"/>
      <c r="OWU3" s="318"/>
      <c r="OWV3" s="318"/>
      <c r="OWW3" s="318"/>
      <c r="OWX3" s="318"/>
      <c r="OWY3" s="318"/>
      <c r="OWZ3" s="318"/>
      <c r="OXA3" s="318"/>
      <c r="OXB3" s="318"/>
      <c r="OXC3" s="318"/>
      <c r="OXD3" s="318"/>
      <c r="OXE3" s="318"/>
      <c r="OXF3" s="318"/>
      <c r="OXG3" s="318"/>
      <c r="OXH3" s="318"/>
      <c r="OXI3" s="318"/>
      <c r="OXJ3" s="318"/>
      <c r="OXK3" s="318"/>
      <c r="OXL3" s="318"/>
      <c r="OXM3" s="318"/>
      <c r="OXN3" s="318"/>
      <c r="OXO3" s="318"/>
      <c r="OXP3" s="318"/>
      <c r="OXQ3" s="318"/>
      <c r="OXR3" s="318"/>
      <c r="OXS3" s="318"/>
      <c r="OXT3" s="318"/>
      <c r="OXU3" s="318"/>
      <c r="OXV3" s="318"/>
      <c r="OXW3" s="318"/>
      <c r="OXX3" s="318"/>
      <c r="OXY3" s="318"/>
      <c r="OXZ3" s="318"/>
      <c r="OYA3" s="318"/>
      <c r="OYB3" s="318"/>
      <c r="OYC3" s="318"/>
      <c r="OYD3" s="318"/>
      <c r="OYE3" s="318"/>
      <c r="OYF3" s="318"/>
      <c r="OYG3" s="318"/>
      <c r="OYH3" s="318"/>
      <c r="OYI3" s="318"/>
      <c r="OYJ3" s="318"/>
      <c r="OYK3" s="318"/>
      <c r="OYL3" s="318"/>
      <c r="OYM3" s="318"/>
      <c r="OYN3" s="318"/>
      <c r="OYO3" s="318"/>
      <c r="OYP3" s="318"/>
      <c r="OYQ3" s="318"/>
      <c r="OYR3" s="318"/>
      <c r="OYS3" s="318"/>
      <c r="OYT3" s="318"/>
      <c r="OYU3" s="318"/>
      <c r="OYV3" s="318"/>
      <c r="OYW3" s="318"/>
      <c r="OYX3" s="318"/>
      <c r="OYY3" s="318"/>
      <c r="OYZ3" s="318"/>
      <c r="OZA3" s="318"/>
      <c r="OZB3" s="318"/>
      <c r="OZC3" s="318"/>
      <c r="OZD3" s="318"/>
      <c r="OZE3" s="318"/>
      <c r="OZF3" s="318"/>
      <c r="OZG3" s="318"/>
      <c r="OZH3" s="318"/>
      <c r="OZI3" s="318"/>
      <c r="OZJ3" s="318"/>
      <c r="OZK3" s="318"/>
      <c r="OZL3" s="318"/>
      <c r="OZM3" s="318"/>
      <c r="OZN3" s="318"/>
      <c r="OZO3" s="318"/>
      <c r="OZP3" s="318"/>
      <c r="OZQ3" s="318"/>
      <c r="OZR3" s="318"/>
      <c r="OZS3" s="318"/>
      <c r="OZT3" s="318"/>
      <c r="OZU3" s="318"/>
      <c r="OZV3" s="318"/>
      <c r="OZW3" s="318"/>
      <c r="OZX3" s="318"/>
      <c r="OZY3" s="318"/>
      <c r="OZZ3" s="318"/>
      <c r="PAA3" s="318"/>
      <c r="PAB3" s="318"/>
      <c r="PAC3" s="318"/>
      <c r="PAD3" s="318"/>
      <c r="PAE3" s="318"/>
      <c r="PAF3" s="318"/>
      <c r="PAG3" s="318"/>
      <c r="PAH3" s="318"/>
      <c r="PAI3" s="318"/>
      <c r="PAJ3" s="318"/>
      <c r="PAK3" s="318"/>
      <c r="PAL3" s="318"/>
      <c r="PAM3" s="318"/>
      <c r="PAN3" s="318"/>
      <c r="PAO3" s="318"/>
      <c r="PAP3" s="318"/>
      <c r="PAQ3" s="318"/>
      <c r="PAR3" s="318"/>
      <c r="PAS3" s="318"/>
      <c r="PAT3" s="318"/>
      <c r="PAU3" s="318"/>
      <c r="PAV3" s="318"/>
      <c r="PAW3" s="318"/>
      <c r="PAX3" s="318"/>
      <c r="PAY3" s="318"/>
      <c r="PAZ3" s="318"/>
      <c r="PBA3" s="318"/>
      <c r="PBB3" s="318"/>
      <c r="PBC3" s="318"/>
      <c r="PBD3" s="318"/>
      <c r="PBE3" s="318"/>
      <c r="PBF3" s="318"/>
      <c r="PBG3" s="318"/>
      <c r="PBH3" s="318"/>
      <c r="PBI3" s="318"/>
      <c r="PBJ3" s="318"/>
      <c r="PBK3" s="318"/>
      <c r="PBL3" s="318"/>
      <c r="PBM3" s="318"/>
      <c r="PBN3" s="318"/>
      <c r="PBO3" s="318"/>
      <c r="PBP3" s="318"/>
      <c r="PBQ3" s="318"/>
      <c r="PBR3" s="318"/>
      <c r="PBS3" s="318"/>
      <c r="PBT3" s="318"/>
      <c r="PBU3" s="318"/>
      <c r="PBV3" s="318"/>
      <c r="PBW3" s="318"/>
      <c r="PBX3" s="318"/>
      <c r="PBY3" s="318"/>
      <c r="PBZ3" s="318"/>
      <c r="PCA3" s="318"/>
      <c r="PCB3" s="318"/>
      <c r="PCC3" s="318"/>
      <c r="PCD3" s="318"/>
      <c r="PCE3" s="318"/>
      <c r="PCF3" s="318"/>
      <c r="PCG3" s="318"/>
      <c r="PCH3" s="318"/>
      <c r="PCI3" s="318"/>
      <c r="PCJ3" s="318"/>
      <c r="PCK3" s="318"/>
      <c r="PCL3" s="318"/>
      <c r="PCM3" s="318"/>
      <c r="PCN3" s="318"/>
      <c r="PCO3" s="318"/>
      <c r="PCP3" s="318"/>
      <c r="PCQ3" s="318"/>
      <c r="PCR3" s="318"/>
      <c r="PCS3" s="318"/>
      <c r="PCT3" s="318"/>
      <c r="PCU3" s="318"/>
      <c r="PCV3" s="318"/>
      <c r="PCW3" s="318"/>
      <c r="PCX3" s="318"/>
      <c r="PCY3" s="318"/>
      <c r="PCZ3" s="318"/>
      <c r="PDA3" s="318"/>
      <c r="PDB3" s="318"/>
      <c r="PDC3" s="318"/>
      <c r="PDD3" s="318"/>
      <c r="PDE3" s="318"/>
      <c r="PDF3" s="318"/>
      <c r="PDG3" s="318"/>
      <c r="PDH3" s="318"/>
      <c r="PDI3" s="318"/>
      <c r="PDJ3" s="318"/>
      <c r="PDK3" s="318"/>
      <c r="PDL3" s="318"/>
      <c r="PDM3" s="318"/>
      <c r="PDN3" s="318"/>
      <c r="PDO3" s="318"/>
      <c r="PDP3" s="318"/>
      <c r="PDQ3" s="318"/>
      <c r="PDR3" s="318"/>
      <c r="PDS3" s="318"/>
      <c r="PDT3" s="318"/>
      <c r="PDU3" s="318"/>
      <c r="PDV3" s="318"/>
      <c r="PDW3" s="318"/>
      <c r="PDX3" s="318"/>
      <c r="PDY3" s="318"/>
      <c r="PDZ3" s="318"/>
      <c r="PEA3" s="318"/>
      <c r="PEB3" s="318"/>
      <c r="PEC3" s="318"/>
      <c r="PED3" s="318"/>
      <c r="PEE3" s="318"/>
      <c r="PEF3" s="318"/>
      <c r="PEG3" s="318"/>
      <c r="PEH3" s="318"/>
      <c r="PEI3" s="318"/>
      <c r="PEJ3" s="318"/>
      <c r="PEK3" s="318"/>
      <c r="PEL3" s="318"/>
      <c r="PEM3" s="318"/>
      <c r="PEN3" s="318"/>
      <c r="PEO3" s="318"/>
      <c r="PEP3" s="318"/>
      <c r="PEQ3" s="318"/>
      <c r="PER3" s="318"/>
      <c r="PES3" s="318"/>
      <c r="PET3" s="318"/>
      <c r="PEU3" s="318"/>
      <c r="PEV3" s="318"/>
      <c r="PEW3" s="318"/>
      <c r="PEX3" s="318"/>
      <c r="PEY3" s="318"/>
      <c r="PEZ3" s="318"/>
      <c r="PFA3" s="318"/>
      <c r="PFB3" s="318"/>
      <c r="PFC3" s="318"/>
      <c r="PFD3" s="318"/>
      <c r="PFE3" s="318"/>
      <c r="PFF3" s="318"/>
      <c r="PFG3" s="318"/>
      <c r="PFH3" s="318"/>
      <c r="PFI3" s="318"/>
      <c r="PFJ3" s="318"/>
      <c r="PFK3" s="318"/>
      <c r="PFL3" s="318"/>
      <c r="PFM3" s="318"/>
      <c r="PFN3" s="318"/>
      <c r="PFO3" s="318"/>
      <c r="PFP3" s="318"/>
      <c r="PFQ3" s="318"/>
      <c r="PFR3" s="318"/>
      <c r="PFS3" s="318"/>
      <c r="PFT3" s="318"/>
      <c r="PFU3" s="318"/>
      <c r="PFV3" s="318"/>
      <c r="PFW3" s="318"/>
      <c r="PFX3" s="318"/>
      <c r="PFY3" s="318"/>
      <c r="PFZ3" s="318"/>
      <c r="PGA3" s="318"/>
      <c r="PGB3" s="318"/>
      <c r="PGC3" s="318"/>
      <c r="PGD3" s="318"/>
      <c r="PGE3" s="318"/>
      <c r="PGF3" s="318"/>
      <c r="PGG3" s="318"/>
      <c r="PGH3" s="318"/>
      <c r="PGI3" s="318"/>
      <c r="PGJ3" s="318"/>
      <c r="PGK3" s="318"/>
      <c r="PGL3" s="318"/>
      <c r="PGM3" s="318"/>
      <c r="PGN3" s="318"/>
      <c r="PGO3" s="318"/>
      <c r="PGP3" s="318"/>
      <c r="PGQ3" s="318"/>
      <c r="PGR3" s="318"/>
      <c r="PGS3" s="318"/>
      <c r="PGT3" s="318"/>
      <c r="PGU3" s="318"/>
      <c r="PGV3" s="318"/>
      <c r="PGW3" s="318"/>
      <c r="PGX3" s="318"/>
      <c r="PGY3" s="318"/>
      <c r="PGZ3" s="318"/>
      <c r="PHA3" s="318"/>
      <c r="PHB3" s="318"/>
      <c r="PHC3" s="318"/>
      <c r="PHD3" s="318"/>
      <c r="PHE3" s="318"/>
      <c r="PHF3" s="318"/>
      <c r="PHG3" s="318"/>
      <c r="PHH3" s="318"/>
      <c r="PHI3" s="318"/>
      <c r="PHJ3" s="318"/>
      <c r="PHK3" s="318"/>
      <c r="PHL3" s="318"/>
      <c r="PHM3" s="318"/>
      <c r="PHN3" s="318"/>
      <c r="PHO3" s="318"/>
      <c r="PHP3" s="318"/>
      <c r="PHQ3" s="318"/>
      <c r="PHR3" s="318"/>
      <c r="PHS3" s="318"/>
      <c r="PHT3" s="318"/>
      <c r="PHU3" s="318"/>
      <c r="PHV3" s="318"/>
      <c r="PHW3" s="318"/>
      <c r="PHX3" s="318"/>
      <c r="PHY3" s="318"/>
      <c r="PHZ3" s="318"/>
      <c r="PIA3" s="318"/>
      <c r="PIB3" s="318"/>
      <c r="PIC3" s="318"/>
      <c r="PID3" s="318"/>
      <c r="PIE3" s="318"/>
      <c r="PIF3" s="318"/>
      <c r="PIG3" s="318"/>
      <c r="PIH3" s="318"/>
      <c r="PII3" s="318"/>
      <c r="PIJ3" s="318"/>
      <c r="PIK3" s="318"/>
      <c r="PIL3" s="318"/>
      <c r="PIM3" s="318"/>
      <c r="PIN3" s="318"/>
      <c r="PIO3" s="318"/>
      <c r="PIP3" s="318"/>
      <c r="PIQ3" s="318"/>
      <c r="PIR3" s="318"/>
      <c r="PIS3" s="318"/>
      <c r="PIT3" s="318"/>
      <c r="PIU3" s="318"/>
      <c r="PIV3" s="318"/>
      <c r="PIW3" s="318"/>
      <c r="PIX3" s="318"/>
      <c r="PIY3" s="318"/>
      <c r="PIZ3" s="318"/>
      <c r="PJA3" s="318"/>
      <c r="PJB3" s="318"/>
      <c r="PJC3" s="318"/>
      <c r="PJD3" s="318"/>
      <c r="PJE3" s="318"/>
      <c r="PJF3" s="318"/>
      <c r="PJG3" s="318"/>
      <c r="PJH3" s="318"/>
      <c r="PJI3" s="318"/>
      <c r="PJJ3" s="318"/>
      <c r="PJK3" s="318"/>
      <c r="PJL3" s="318"/>
      <c r="PJM3" s="318"/>
      <c r="PJN3" s="318"/>
      <c r="PJO3" s="318"/>
      <c r="PJP3" s="318"/>
      <c r="PJQ3" s="318"/>
      <c r="PJR3" s="318"/>
      <c r="PJS3" s="318"/>
      <c r="PJT3" s="318"/>
      <c r="PJU3" s="318"/>
      <c r="PJV3" s="318"/>
      <c r="PJW3" s="318"/>
      <c r="PJX3" s="318"/>
      <c r="PJY3" s="318"/>
      <c r="PJZ3" s="318"/>
      <c r="PKA3" s="318"/>
      <c r="PKB3" s="318"/>
      <c r="PKC3" s="318"/>
      <c r="PKD3" s="318"/>
      <c r="PKE3" s="318"/>
      <c r="PKF3" s="318"/>
      <c r="PKG3" s="318"/>
      <c r="PKH3" s="318"/>
      <c r="PKI3" s="318"/>
      <c r="PKJ3" s="318"/>
      <c r="PKK3" s="318"/>
      <c r="PKL3" s="318"/>
      <c r="PKM3" s="318"/>
      <c r="PKN3" s="318"/>
      <c r="PKO3" s="318"/>
      <c r="PKP3" s="318"/>
      <c r="PKQ3" s="318"/>
      <c r="PKR3" s="318"/>
      <c r="PKS3" s="318"/>
      <c r="PKT3" s="318"/>
      <c r="PKU3" s="318"/>
      <c r="PKV3" s="318"/>
      <c r="PKW3" s="318"/>
      <c r="PKX3" s="318"/>
      <c r="PKY3" s="318"/>
      <c r="PKZ3" s="318"/>
      <c r="PLA3" s="318"/>
      <c r="PLB3" s="318"/>
      <c r="PLC3" s="318"/>
      <c r="PLD3" s="318"/>
      <c r="PLE3" s="318"/>
      <c r="PLF3" s="318"/>
      <c r="PLG3" s="318"/>
      <c r="PLH3" s="318"/>
      <c r="PLI3" s="318"/>
      <c r="PLJ3" s="318"/>
      <c r="PLK3" s="318"/>
      <c r="PLL3" s="318"/>
      <c r="PLM3" s="318"/>
      <c r="PLN3" s="318"/>
      <c r="PLO3" s="318"/>
      <c r="PLP3" s="318"/>
      <c r="PLQ3" s="318"/>
      <c r="PLR3" s="318"/>
      <c r="PLS3" s="318"/>
      <c r="PLT3" s="318"/>
      <c r="PLU3" s="318"/>
      <c r="PLV3" s="318"/>
      <c r="PLW3" s="318"/>
      <c r="PLX3" s="318"/>
      <c r="PLY3" s="318"/>
      <c r="PLZ3" s="318"/>
      <c r="PMA3" s="318"/>
      <c r="PMB3" s="318"/>
      <c r="PMC3" s="318"/>
      <c r="PMD3" s="318"/>
      <c r="PME3" s="318"/>
      <c r="PMF3" s="318"/>
      <c r="PMG3" s="318"/>
      <c r="PMH3" s="318"/>
      <c r="PMI3" s="318"/>
      <c r="PMJ3" s="318"/>
      <c r="PMK3" s="318"/>
      <c r="PML3" s="318"/>
      <c r="PMM3" s="318"/>
      <c r="PMN3" s="318"/>
      <c r="PMO3" s="318"/>
      <c r="PMP3" s="318"/>
      <c r="PMQ3" s="318"/>
      <c r="PMR3" s="318"/>
      <c r="PMS3" s="318"/>
      <c r="PMT3" s="318"/>
      <c r="PMU3" s="318"/>
      <c r="PMV3" s="318"/>
      <c r="PMW3" s="318"/>
      <c r="PMX3" s="318"/>
      <c r="PMY3" s="318"/>
      <c r="PMZ3" s="318"/>
      <c r="PNA3" s="318"/>
      <c r="PNB3" s="318"/>
      <c r="PNC3" s="318"/>
      <c r="PND3" s="318"/>
      <c r="PNE3" s="318"/>
      <c r="PNF3" s="318"/>
      <c r="PNG3" s="318"/>
      <c r="PNH3" s="318"/>
      <c r="PNI3" s="318"/>
      <c r="PNJ3" s="318"/>
      <c r="PNK3" s="318"/>
      <c r="PNL3" s="318"/>
      <c r="PNM3" s="318"/>
      <c r="PNN3" s="318"/>
      <c r="PNO3" s="318"/>
      <c r="PNP3" s="318"/>
      <c r="PNQ3" s="318"/>
      <c r="PNR3" s="318"/>
      <c r="PNS3" s="318"/>
      <c r="PNT3" s="318"/>
      <c r="PNU3" s="318"/>
      <c r="PNV3" s="318"/>
      <c r="PNW3" s="318"/>
      <c r="PNX3" s="318"/>
      <c r="PNY3" s="318"/>
      <c r="PNZ3" s="318"/>
      <c r="POA3" s="318"/>
      <c r="POB3" s="318"/>
      <c r="POC3" s="318"/>
      <c r="POD3" s="318"/>
      <c r="POE3" s="318"/>
      <c r="POF3" s="318"/>
      <c r="POG3" s="318"/>
      <c r="POH3" s="318"/>
      <c r="POI3" s="318"/>
      <c r="POJ3" s="318"/>
      <c r="POK3" s="318"/>
      <c r="POL3" s="318"/>
      <c r="POM3" s="318"/>
      <c r="PON3" s="318"/>
      <c r="POO3" s="318"/>
      <c r="POP3" s="318"/>
      <c r="POQ3" s="318"/>
      <c r="POR3" s="318"/>
      <c r="POS3" s="318"/>
      <c r="POT3" s="318"/>
      <c r="POU3" s="318"/>
      <c r="POV3" s="318"/>
      <c r="POW3" s="318"/>
      <c r="POX3" s="318"/>
      <c r="POY3" s="318"/>
      <c r="POZ3" s="318"/>
      <c r="PPA3" s="318"/>
      <c r="PPB3" s="318"/>
      <c r="PPC3" s="318"/>
      <c r="PPD3" s="318"/>
      <c r="PPE3" s="318"/>
      <c r="PPF3" s="318"/>
      <c r="PPG3" s="318"/>
      <c r="PPH3" s="318"/>
      <c r="PPI3" s="318"/>
      <c r="PPJ3" s="318"/>
      <c r="PPK3" s="318"/>
      <c r="PPL3" s="318"/>
      <c r="PPM3" s="318"/>
      <c r="PPN3" s="318"/>
      <c r="PPO3" s="318"/>
      <c r="PPP3" s="318"/>
      <c r="PPQ3" s="318"/>
      <c r="PPR3" s="318"/>
      <c r="PPS3" s="318"/>
      <c r="PPT3" s="318"/>
      <c r="PPU3" s="318"/>
      <c r="PPV3" s="318"/>
      <c r="PPW3" s="318"/>
      <c r="PPX3" s="318"/>
      <c r="PPY3" s="318"/>
      <c r="PPZ3" s="318"/>
      <c r="PQA3" s="318"/>
      <c r="PQB3" s="318"/>
      <c r="PQC3" s="318"/>
      <c r="PQD3" s="318"/>
      <c r="PQE3" s="318"/>
      <c r="PQF3" s="318"/>
      <c r="PQG3" s="318"/>
      <c r="PQH3" s="318"/>
      <c r="PQI3" s="318"/>
      <c r="PQJ3" s="318"/>
      <c r="PQK3" s="318"/>
      <c r="PQL3" s="318"/>
      <c r="PQM3" s="318"/>
      <c r="PQN3" s="318"/>
      <c r="PQO3" s="318"/>
      <c r="PQP3" s="318"/>
      <c r="PQQ3" s="318"/>
      <c r="PQR3" s="318"/>
      <c r="PQS3" s="318"/>
      <c r="PQT3" s="318"/>
      <c r="PQU3" s="318"/>
      <c r="PQV3" s="318"/>
      <c r="PQW3" s="318"/>
      <c r="PQX3" s="318"/>
      <c r="PQY3" s="318"/>
      <c r="PQZ3" s="318"/>
      <c r="PRA3" s="318"/>
      <c r="PRB3" s="318"/>
      <c r="PRC3" s="318"/>
      <c r="PRD3" s="318"/>
      <c r="PRE3" s="318"/>
      <c r="PRF3" s="318"/>
      <c r="PRG3" s="318"/>
      <c r="PRH3" s="318"/>
      <c r="PRI3" s="318"/>
      <c r="PRJ3" s="318"/>
      <c r="PRK3" s="318"/>
      <c r="PRL3" s="318"/>
      <c r="PRM3" s="318"/>
      <c r="PRN3" s="318"/>
      <c r="PRO3" s="318"/>
      <c r="PRP3" s="318"/>
      <c r="PRQ3" s="318"/>
      <c r="PRR3" s="318"/>
      <c r="PRS3" s="318"/>
      <c r="PRT3" s="318"/>
      <c r="PRU3" s="318"/>
      <c r="PRV3" s="318"/>
      <c r="PRW3" s="318"/>
      <c r="PRX3" s="318"/>
      <c r="PRY3" s="318"/>
      <c r="PRZ3" s="318"/>
      <c r="PSA3" s="318"/>
      <c r="PSB3" s="318"/>
      <c r="PSC3" s="318"/>
      <c r="PSD3" s="318"/>
      <c r="PSE3" s="318"/>
      <c r="PSF3" s="318"/>
      <c r="PSG3" s="318"/>
      <c r="PSH3" s="318"/>
      <c r="PSI3" s="318"/>
      <c r="PSJ3" s="318"/>
      <c r="PSK3" s="318"/>
      <c r="PSL3" s="318"/>
      <c r="PSM3" s="318"/>
      <c r="PSN3" s="318"/>
      <c r="PSO3" s="318"/>
      <c r="PSP3" s="318"/>
      <c r="PSQ3" s="318"/>
      <c r="PSR3" s="318"/>
      <c r="PSS3" s="318"/>
      <c r="PST3" s="318"/>
      <c r="PSU3" s="318"/>
      <c r="PSV3" s="318"/>
      <c r="PSW3" s="318"/>
      <c r="PSX3" s="318"/>
      <c r="PSY3" s="318"/>
      <c r="PSZ3" s="318"/>
      <c r="PTA3" s="318"/>
      <c r="PTB3" s="318"/>
      <c r="PTC3" s="318"/>
      <c r="PTD3" s="318"/>
      <c r="PTE3" s="318"/>
      <c r="PTF3" s="318"/>
      <c r="PTG3" s="318"/>
      <c r="PTH3" s="318"/>
      <c r="PTI3" s="318"/>
      <c r="PTJ3" s="318"/>
      <c r="PTK3" s="318"/>
      <c r="PTL3" s="318"/>
      <c r="PTM3" s="318"/>
      <c r="PTN3" s="318"/>
      <c r="PTO3" s="318"/>
      <c r="PTP3" s="318"/>
      <c r="PTQ3" s="318"/>
      <c r="PTR3" s="318"/>
      <c r="PTS3" s="318"/>
      <c r="PTT3" s="318"/>
      <c r="PTU3" s="318"/>
      <c r="PTV3" s="318"/>
      <c r="PTW3" s="318"/>
      <c r="PTX3" s="318"/>
      <c r="PTY3" s="318"/>
      <c r="PTZ3" s="318"/>
      <c r="PUA3" s="318"/>
      <c r="PUB3" s="318"/>
      <c r="PUC3" s="318"/>
      <c r="PUD3" s="318"/>
      <c r="PUE3" s="318"/>
      <c r="PUF3" s="318"/>
      <c r="PUG3" s="318"/>
      <c r="PUH3" s="318"/>
      <c r="PUI3" s="318"/>
      <c r="PUJ3" s="318"/>
      <c r="PUK3" s="318"/>
      <c r="PUL3" s="318"/>
      <c r="PUM3" s="318"/>
      <c r="PUN3" s="318"/>
      <c r="PUO3" s="318"/>
      <c r="PUP3" s="318"/>
      <c r="PUQ3" s="318"/>
      <c r="PUR3" s="318"/>
      <c r="PUS3" s="318"/>
      <c r="PUT3" s="318"/>
      <c r="PUU3" s="318"/>
      <c r="PUV3" s="318"/>
      <c r="PUW3" s="318"/>
      <c r="PUX3" s="318"/>
      <c r="PUY3" s="318"/>
      <c r="PUZ3" s="318"/>
      <c r="PVA3" s="318"/>
      <c r="PVB3" s="318"/>
      <c r="PVC3" s="318"/>
      <c r="PVD3" s="318"/>
      <c r="PVE3" s="318"/>
      <c r="PVF3" s="318"/>
      <c r="PVG3" s="318"/>
      <c r="PVH3" s="318"/>
      <c r="PVI3" s="318"/>
      <c r="PVJ3" s="318"/>
      <c r="PVK3" s="318"/>
      <c r="PVL3" s="318"/>
      <c r="PVM3" s="318"/>
      <c r="PVN3" s="318"/>
      <c r="PVO3" s="318"/>
      <c r="PVP3" s="318"/>
      <c r="PVQ3" s="318"/>
      <c r="PVR3" s="318"/>
      <c r="PVS3" s="318"/>
      <c r="PVT3" s="318"/>
      <c r="PVU3" s="318"/>
      <c r="PVV3" s="318"/>
      <c r="PVW3" s="318"/>
      <c r="PVX3" s="318"/>
      <c r="PVY3" s="318"/>
      <c r="PVZ3" s="318"/>
      <c r="PWA3" s="318"/>
      <c r="PWB3" s="318"/>
      <c r="PWC3" s="318"/>
      <c r="PWD3" s="318"/>
      <c r="PWE3" s="318"/>
      <c r="PWF3" s="318"/>
      <c r="PWG3" s="318"/>
      <c r="PWH3" s="318"/>
      <c r="PWI3" s="318"/>
      <c r="PWJ3" s="318"/>
      <c r="PWK3" s="318"/>
      <c r="PWL3" s="318"/>
      <c r="PWM3" s="318"/>
      <c r="PWN3" s="318"/>
      <c r="PWO3" s="318"/>
      <c r="PWP3" s="318"/>
      <c r="PWQ3" s="318"/>
      <c r="PWR3" s="318"/>
      <c r="PWS3" s="318"/>
      <c r="PWT3" s="318"/>
      <c r="PWU3" s="318"/>
      <c r="PWV3" s="318"/>
      <c r="PWW3" s="318"/>
      <c r="PWX3" s="318"/>
      <c r="PWY3" s="318"/>
      <c r="PWZ3" s="318"/>
      <c r="PXA3" s="318"/>
      <c r="PXB3" s="318"/>
      <c r="PXC3" s="318"/>
      <c r="PXD3" s="318"/>
      <c r="PXE3" s="318"/>
      <c r="PXF3" s="318"/>
      <c r="PXG3" s="318"/>
      <c r="PXH3" s="318"/>
      <c r="PXI3" s="318"/>
      <c r="PXJ3" s="318"/>
      <c r="PXK3" s="318"/>
      <c r="PXL3" s="318"/>
      <c r="PXM3" s="318"/>
      <c r="PXN3" s="318"/>
      <c r="PXO3" s="318"/>
      <c r="PXP3" s="318"/>
      <c r="PXQ3" s="318"/>
      <c r="PXR3" s="318"/>
      <c r="PXS3" s="318"/>
      <c r="PXT3" s="318"/>
      <c r="PXU3" s="318"/>
      <c r="PXV3" s="318"/>
      <c r="PXW3" s="318"/>
      <c r="PXX3" s="318"/>
      <c r="PXY3" s="318"/>
      <c r="PXZ3" s="318"/>
      <c r="PYA3" s="318"/>
      <c r="PYB3" s="318"/>
      <c r="PYC3" s="318"/>
      <c r="PYD3" s="318"/>
      <c r="PYE3" s="318"/>
      <c r="PYF3" s="318"/>
      <c r="PYG3" s="318"/>
      <c r="PYH3" s="318"/>
      <c r="PYI3" s="318"/>
      <c r="PYJ3" s="318"/>
      <c r="PYK3" s="318"/>
      <c r="PYL3" s="318"/>
      <c r="PYM3" s="318"/>
      <c r="PYN3" s="318"/>
      <c r="PYO3" s="318"/>
      <c r="PYP3" s="318"/>
      <c r="PYQ3" s="318"/>
      <c r="PYR3" s="318"/>
      <c r="PYS3" s="318"/>
      <c r="PYT3" s="318"/>
      <c r="PYU3" s="318"/>
      <c r="PYV3" s="318"/>
      <c r="PYW3" s="318"/>
      <c r="PYX3" s="318"/>
      <c r="PYY3" s="318"/>
      <c r="PYZ3" s="318"/>
      <c r="PZA3" s="318"/>
      <c r="PZB3" s="318"/>
      <c r="PZC3" s="318"/>
      <c r="PZD3" s="318"/>
      <c r="PZE3" s="318"/>
      <c r="PZF3" s="318"/>
      <c r="PZG3" s="318"/>
      <c r="PZH3" s="318"/>
      <c r="PZI3" s="318"/>
      <c r="PZJ3" s="318"/>
      <c r="PZK3" s="318"/>
      <c r="PZL3" s="318"/>
      <c r="PZM3" s="318"/>
      <c r="PZN3" s="318"/>
      <c r="PZO3" s="318"/>
      <c r="PZP3" s="318"/>
      <c r="PZQ3" s="318"/>
      <c r="PZR3" s="318"/>
      <c r="PZS3" s="318"/>
      <c r="PZT3" s="318"/>
      <c r="PZU3" s="318"/>
      <c r="PZV3" s="318"/>
      <c r="PZW3" s="318"/>
      <c r="PZX3" s="318"/>
      <c r="PZY3" s="318"/>
      <c r="PZZ3" s="318"/>
      <c r="QAA3" s="318"/>
      <c r="QAB3" s="318"/>
      <c r="QAC3" s="318"/>
      <c r="QAD3" s="318"/>
      <c r="QAE3" s="318"/>
      <c r="QAF3" s="318"/>
      <c r="QAG3" s="318"/>
      <c r="QAH3" s="318"/>
      <c r="QAI3" s="318"/>
      <c r="QAJ3" s="318"/>
      <c r="QAK3" s="318"/>
      <c r="QAL3" s="318"/>
      <c r="QAM3" s="318"/>
      <c r="QAN3" s="318"/>
      <c r="QAO3" s="318"/>
      <c r="QAP3" s="318"/>
      <c r="QAQ3" s="318"/>
      <c r="QAR3" s="318"/>
      <c r="QAS3" s="318"/>
      <c r="QAT3" s="318"/>
      <c r="QAU3" s="318"/>
      <c r="QAV3" s="318"/>
      <c r="QAW3" s="318"/>
      <c r="QAX3" s="318"/>
      <c r="QAY3" s="318"/>
      <c r="QAZ3" s="318"/>
      <c r="QBA3" s="318"/>
      <c r="QBB3" s="318"/>
      <c r="QBC3" s="318"/>
      <c r="QBD3" s="318"/>
      <c r="QBE3" s="318"/>
      <c r="QBF3" s="318"/>
      <c r="QBG3" s="318"/>
      <c r="QBH3" s="318"/>
      <c r="QBI3" s="318"/>
      <c r="QBJ3" s="318"/>
      <c r="QBK3" s="318"/>
      <c r="QBL3" s="318"/>
      <c r="QBM3" s="318"/>
      <c r="QBN3" s="318"/>
      <c r="QBO3" s="318"/>
      <c r="QBP3" s="318"/>
      <c r="QBQ3" s="318"/>
      <c r="QBR3" s="318"/>
      <c r="QBS3" s="318"/>
      <c r="QBT3" s="318"/>
      <c r="QBU3" s="318"/>
      <c r="QBV3" s="318"/>
      <c r="QBW3" s="318"/>
      <c r="QBX3" s="318"/>
      <c r="QBY3" s="318"/>
      <c r="QBZ3" s="318"/>
      <c r="QCA3" s="318"/>
      <c r="QCB3" s="318"/>
      <c r="QCC3" s="318"/>
      <c r="QCD3" s="318"/>
      <c r="QCE3" s="318"/>
      <c r="QCF3" s="318"/>
      <c r="QCG3" s="318"/>
      <c r="QCH3" s="318"/>
      <c r="QCI3" s="318"/>
      <c r="QCJ3" s="318"/>
      <c r="QCK3" s="318"/>
      <c r="QCL3" s="318"/>
      <c r="QCM3" s="318"/>
      <c r="QCN3" s="318"/>
      <c r="QCO3" s="318"/>
      <c r="QCP3" s="318"/>
      <c r="QCQ3" s="318"/>
      <c r="QCR3" s="318"/>
      <c r="QCS3" s="318"/>
      <c r="QCT3" s="318"/>
      <c r="QCU3" s="318"/>
      <c r="QCV3" s="318"/>
      <c r="QCW3" s="318"/>
      <c r="QCX3" s="318"/>
      <c r="QCY3" s="318"/>
      <c r="QCZ3" s="318"/>
      <c r="QDA3" s="318"/>
      <c r="QDB3" s="318"/>
      <c r="QDC3" s="318"/>
      <c r="QDD3" s="318"/>
      <c r="QDE3" s="318"/>
      <c r="QDF3" s="318"/>
      <c r="QDG3" s="318"/>
      <c r="QDH3" s="318"/>
      <c r="QDI3" s="318"/>
      <c r="QDJ3" s="318"/>
      <c r="QDK3" s="318"/>
      <c r="QDL3" s="318"/>
      <c r="QDM3" s="318"/>
      <c r="QDN3" s="318"/>
      <c r="QDO3" s="318"/>
      <c r="QDP3" s="318"/>
      <c r="QDQ3" s="318"/>
      <c r="QDR3" s="318"/>
      <c r="QDS3" s="318"/>
      <c r="QDT3" s="318"/>
      <c r="QDU3" s="318"/>
      <c r="QDV3" s="318"/>
      <c r="QDW3" s="318"/>
      <c r="QDX3" s="318"/>
      <c r="QDY3" s="318"/>
      <c r="QDZ3" s="318"/>
      <c r="QEA3" s="318"/>
      <c r="QEB3" s="318"/>
      <c r="QEC3" s="318"/>
      <c r="QED3" s="318"/>
      <c r="QEE3" s="318"/>
      <c r="QEF3" s="318"/>
      <c r="QEG3" s="318"/>
      <c r="QEH3" s="318"/>
      <c r="QEI3" s="318"/>
      <c r="QEJ3" s="318"/>
      <c r="QEK3" s="318"/>
      <c r="QEL3" s="318"/>
      <c r="QEM3" s="318"/>
      <c r="QEN3" s="318"/>
      <c r="QEO3" s="318"/>
      <c r="QEP3" s="318"/>
      <c r="QEQ3" s="318"/>
      <c r="QER3" s="318"/>
      <c r="QES3" s="318"/>
      <c r="QET3" s="318"/>
      <c r="QEU3" s="318"/>
      <c r="QEV3" s="318"/>
      <c r="QEW3" s="318"/>
      <c r="QEX3" s="318"/>
      <c r="QEY3" s="318"/>
      <c r="QEZ3" s="318"/>
      <c r="QFA3" s="318"/>
      <c r="QFB3" s="318"/>
      <c r="QFC3" s="318"/>
      <c r="QFD3" s="318"/>
      <c r="QFE3" s="318"/>
      <c r="QFF3" s="318"/>
      <c r="QFG3" s="318"/>
      <c r="QFH3" s="318"/>
      <c r="QFI3" s="318"/>
      <c r="QFJ3" s="318"/>
      <c r="QFK3" s="318"/>
      <c r="QFL3" s="318"/>
      <c r="QFM3" s="318"/>
      <c r="QFN3" s="318"/>
      <c r="QFO3" s="318"/>
      <c r="QFP3" s="318"/>
      <c r="QFQ3" s="318"/>
      <c r="QFR3" s="318"/>
      <c r="QFS3" s="318"/>
      <c r="QFT3" s="318"/>
      <c r="QFU3" s="318"/>
      <c r="QFV3" s="318"/>
      <c r="QFW3" s="318"/>
      <c r="QFX3" s="318"/>
      <c r="QFY3" s="318"/>
      <c r="QFZ3" s="318"/>
      <c r="QGA3" s="318"/>
      <c r="QGB3" s="318"/>
      <c r="QGC3" s="318"/>
      <c r="QGD3" s="318"/>
      <c r="QGE3" s="318"/>
      <c r="QGF3" s="318"/>
      <c r="QGG3" s="318"/>
      <c r="QGH3" s="318"/>
      <c r="QGI3" s="318"/>
      <c r="QGJ3" s="318"/>
      <c r="QGK3" s="318"/>
      <c r="QGL3" s="318"/>
      <c r="QGM3" s="318"/>
      <c r="QGN3" s="318"/>
      <c r="QGO3" s="318"/>
      <c r="QGP3" s="318"/>
      <c r="QGQ3" s="318"/>
      <c r="QGR3" s="318"/>
      <c r="QGS3" s="318"/>
      <c r="QGT3" s="318"/>
      <c r="QGU3" s="318"/>
      <c r="QGV3" s="318"/>
      <c r="QGW3" s="318"/>
      <c r="QGX3" s="318"/>
      <c r="QGY3" s="318"/>
      <c r="QGZ3" s="318"/>
      <c r="QHA3" s="318"/>
      <c r="QHB3" s="318"/>
      <c r="QHC3" s="318"/>
      <c r="QHD3" s="318"/>
      <c r="QHE3" s="318"/>
      <c r="QHF3" s="318"/>
      <c r="QHG3" s="318"/>
      <c r="QHH3" s="318"/>
      <c r="QHI3" s="318"/>
      <c r="QHJ3" s="318"/>
      <c r="QHK3" s="318"/>
      <c r="QHL3" s="318"/>
      <c r="QHM3" s="318"/>
      <c r="QHN3" s="318"/>
      <c r="QHO3" s="318"/>
      <c r="QHP3" s="318"/>
      <c r="QHQ3" s="318"/>
      <c r="QHR3" s="318"/>
      <c r="QHS3" s="318"/>
      <c r="QHT3" s="318"/>
      <c r="QHU3" s="318"/>
      <c r="QHV3" s="318"/>
      <c r="QHW3" s="318"/>
      <c r="QHX3" s="318"/>
      <c r="QHY3" s="318"/>
      <c r="QHZ3" s="318"/>
      <c r="QIA3" s="318"/>
      <c r="QIB3" s="318"/>
      <c r="QIC3" s="318"/>
      <c r="QID3" s="318"/>
      <c r="QIE3" s="318"/>
      <c r="QIF3" s="318"/>
      <c r="QIG3" s="318"/>
      <c r="QIH3" s="318"/>
      <c r="QII3" s="318"/>
      <c r="QIJ3" s="318"/>
      <c r="QIK3" s="318"/>
      <c r="QIL3" s="318"/>
      <c r="QIM3" s="318"/>
      <c r="QIN3" s="318"/>
      <c r="QIO3" s="318"/>
      <c r="QIP3" s="318"/>
      <c r="QIQ3" s="318"/>
      <c r="QIR3" s="318"/>
      <c r="QIS3" s="318"/>
      <c r="QIT3" s="318"/>
      <c r="QIU3" s="318"/>
      <c r="QIV3" s="318"/>
      <c r="QIW3" s="318"/>
      <c r="QIX3" s="318"/>
      <c r="QIY3" s="318"/>
      <c r="QIZ3" s="318"/>
      <c r="QJA3" s="318"/>
      <c r="QJB3" s="318"/>
      <c r="QJC3" s="318"/>
      <c r="QJD3" s="318"/>
      <c r="QJE3" s="318"/>
      <c r="QJF3" s="318"/>
      <c r="QJG3" s="318"/>
      <c r="QJH3" s="318"/>
      <c r="QJI3" s="318"/>
      <c r="QJJ3" s="318"/>
      <c r="QJK3" s="318"/>
      <c r="QJL3" s="318"/>
      <c r="QJM3" s="318"/>
      <c r="QJN3" s="318"/>
      <c r="QJO3" s="318"/>
      <c r="QJP3" s="318"/>
      <c r="QJQ3" s="318"/>
      <c r="QJR3" s="318"/>
      <c r="QJS3" s="318"/>
      <c r="QJT3" s="318"/>
      <c r="QJU3" s="318"/>
      <c r="QJV3" s="318"/>
      <c r="QJW3" s="318"/>
      <c r="QJX3" s="318"/>
      <c r="QJY3" s="318"/>
      <c r="QJZ3" s="318"/>
      <c r="QKA3" s="318"/>
      <c r="QKB3" s="318"/>
      <c r="QKC3" s="318"/>
      <c r="QKD3" s="318"/>
      <c r="QKE3" s="318"/>
      <c r="QKF3" s="318"/>
      <c r="QKG3" s="318"/>
      <c r="QKH3" s="318"/>
      <c r="QKI3" s="318"/>
      <c r="QKJ3" s="318"/>
      <c r="QKK3" s="318"/>
      <c r="QKL3" s="318"/>
      <c r="QKM3" s="318"/>
      <c r="QKN3" s="318"/>
      <c r="QKO3" s="318"/>
      <c r="QKP3" s="318"/>
      <c r="QKQ3" s="318"/>
      <c r="QKR3" s="318"/>
      <c r="QKS3" s="318"/>
      <c r="QKT3" s="318"/>
      <c r="QKU3" s="318"/>
      <c r="QKV3" s="318"/>
      <c r="QKW3" s="318"/>
      <c r="QKX3" s="318"/>
      <c r="QKY3" s="318"/>
      <c r="QKZ3" s="318"/>
      <c r="QLA3" s="318"/>
      <c r="QLB3" s="318"/>
      <c r="QLC3" s="318"/>
      <c r="QLD3" s="318"/>
      <c r="QLE3" s="318"/>
      <c r="QLF3" s="318"/>
      <c r="QLG3" s="318"/>
      <c r="QLH3" s="318"/>
      <c r="QLI3" s="318"/>
      <c r="QLJ3" s="318"/>
      <c r="QLK3" s="318"/>
      <c r="QLL3" s="318"/>
      <c r="QLM3" s="318"/>
      <c r="QLN3" s="318"/>
      <c r="QLO3" s="318"/>
      <c r="QLP3" s="318"/>
      <c r="QLQ3" s="318"/>
      <c r="QLR3" s="318"/>
      <c r="QLS3" s="318"/>
      <c r="QLT3" s="318"/>
      <c r="QLU3" s="318"/>
      <c r="QLV3" s="318"/>
      <c r="QLW3" s="318"/>
      <c r="QLX3" s="318"/>
      <c r="QLY3" s="318"/>
      <c r="QLZ3" s="318"/>
      <c r="QMA3" s="318"/>
      <c r="QMB3" s="318"/>
      <c r="QMC3" s="318"/>
      <c r="QMD3" s="318"/>
      <c r="QME3" s="318"/>
      <c r="QMF3" s="318"/>
      <c r="QMG3" s="318"/>
      <c r="QMH3" s="318"/>
      <c r="QMI3" s="318"/>
      <c r="QMJ3" s="318"/>
      <c r="QMK3" s="318"/>
      <c r="QML3" s="318"/>
      <c r="QMM3" s="318"/>
      <c r="QMN3" s="318"/>
      <c r="QMO3" s="318"/>
      <c r="QMP3" s="318"/>
      <c r="QMQ3" s="318"/>
      <c r="QMR3" s="318"/>
      <c r="QMS3" s="318"/>
      <c r="QMT3" s="318"/>
      <c r="QMU3" s="318"/>
      <c r="QMV3" s="318"/>
      <c r="QMW3" s="318"/>
      <c r="QMX3" s="318"/>
      <c r="QMY3" s="318"/>
      <c r="QMZ3" s="318"/>
      <c r="QNA3" s="318"/>
      <c r="QNB3" s="318"/>
      <c r="QNC3" s="318"/>
      <c r="QND3" s="318"/>
      <c r="QNE3" s="318"/>
      <c r="QNF3" s="318"/>
      <c r="QNG3" s="318"/>
      <c r="QNH3" s="318"/>
      <c r="QNI3" s="318"/>
      <c r="QNJ3" s="318"/>
      <c r="QNK3" s="318"/>
      <c r="QNL3" s="318"/>
      <c r="QNM3" s="318"/>
      <c r="QNN3" s="318"/>
      <c r="QNO3" s="318"/>
      <c r="QNP3" s="318"/>
      <c r="QNQ3" s="318"/>
      <c r="QNR3" s="318"/>
      <c r="QNS3" s="318"/>
      <c r="QNT3" s="318"/>
      <c r="QNU3" s="318"/>
      <c r="QNV3" s="318"/>
      <c r="QNW3" s="318"/>
      <c r="QNX3" s="318"/>
      <c r="QNY3" s="318"/>
      <c r="QNZ3" s="318"/>
      <c r="QOA3" s="318"/>
      <c r="QOB3" s="318"/>
      <c r="QOC3" s="318"/>
      <c r="QOD3" s="318"/>
      <c r="QOE3" s="318"/>
      <c r="QOF3" s="318"/>
      <c r="QOG3" s="318"/>
      <c r="QOH3" s="318"/>
      <c r="QOI3" s="318"/>
      <c r="QOJ3" s="318"/>
      <c r="QOK3" s="318"/>
      <c r="QOL3" s="318"/>
      <c r="QOM3" s="318"/>
      <c r="QON3" s="318"/>
      <c r="QOO3" s="318"/>
      <c r="QOP3" s="318"/>
      <c r="QOQ3" s="318"/>
      <c r="QOR3" s="318"/>
      <c r="QOS3" s="318"/>
      <c r="QOT3" s="318"/>
      <c r="QOU3" s="318"/>
      <c r="QOV3" s="318"/>
      <c r="QOW3" s="318"/>
      <c r="QOX3" s="318"/>
      <c r="QOY3" s="318"/>
      <c r="QOZ3" s="318"/>
      <c r="QPA3" s="318"/>
      <c r="QPB3" s="318"/>
      <c r="QPC3" s="318"/>
      <c r="QPD3" s="318"/>
      <c r="QPE3" s="318"/>
      <c r="QPF3" s="318"/>
      <c r="QPG3" s="318"/>
      <c r="QPH3" s="318"/>
      <c r="QPI3" s="318"/>
      <c r="QPJ3" s="318"/>
      <c r="QPK3" s="318"/>
      <c r="QPL3" s="318"/>
      <c r="QPM3" s="318"/>
      <c r="QPN3" s="318"/>
      <c r="QPO3" s="318"/>
      <c r="QPP3" s="318"/>
      <c r="QPQ3" s="318"/>
      <c r="QPR3" s="318"/>
      <c r="QPS3" s="318"/>
      <c r="QPT3" s="318"/>
      <c r="QPU3" s="318"/>
      <c r="QPV3" s="318"/>
      <c r="QPW3" s="318"/>
      <c r="QPX3" s="318"/>
      <c r="QPY3" s="318"/>
      <c r="QPZ3" s="318"/>
      <c r="QQA3" s="318"/>
      <c r="QQB3" s="318"/>
      <c r="QQC3" s="318"/>
      <c r="QQD3" s="318"/>
      <c r="QQE3" s="318"/>
      <c r="QQF3" s="318"/>
      <c r="QQG3" s="318"/>
      <c r="QQH3" s="318"/>
      <c r="QQI3" s="318"/>
      <c r="QQJ3" s="318"/>
      <c r="QQK3" s="318"/>
      <c r="QQL3" s="318"/>
      <c r="QQM3" s="318"/>
      <c r="QQN3" s="318"/>
      <c r="QQO3" s="318"/>
      <c r="QQP3" s="318"/>
      <c r="QQQ3" s="318"/>
      <c r="QQR3" s="318"/>
      <c r="QQS3" s="318"/>
      <c r="QQT3" s="318"/>
      <c r="QQU3" s="318"/>
      <c r="QQV3" s="318"/>
      <c r="QQW3" s="318"/>
      <c r="QQX3" s="318"/>
      <c r="QQY3" s="318"/>
      <c r="QQZ3" s="318"/>
      <c r="QRA3" s="318"/>
      <c r="QRB3" s="318"/>
      <c r="QRC3" s="318"/>
      <c r="QRD3" s="318"/>
      <c r="QRE3" s="318"/>
      <c r="QRF3" s="318"/>
      <c r="QRG3" s="318"/>
      <c r="QRH3" s="318"/>
      <c r="QRI3" s="318"/>
      <c r="QRJ3" s="318"/>
      <c r="QRK3" s="318"/>
      <c r="QRL3" s="318"/>
      <c r="QRM3" s="318"/>
      <c r="QRN3" s="318"/>
      <c r="QRO3" s="318"/>
      <c r="QRP3" s="318"/>
      <c r="QRQ3" s="318"/>
      <c r="QRR3" s="318"/>
      <c r="QRS3" s="318"/>
      <c r="QRT3" s="318"/>
      <c r="QRU3" s="318"/>
      <c r="QRV3" s="318"/>
      <c r="QRW3" s="318"/>
      <c r="QRX3" s="318"/>
      <c r="QRY3" s="318"/>
      <c r="QRZ3" s="318"/>
      <c r="QSA3" s="318"/>
      <c r="QSB3" s="318"/>
      <c r="QSC3" s="318"/>
      <c r="QSD3" s="318"/>
      <c r="QSE3" s="318"/>
      <c r="QSF3" s="318"/>
      <c r="QSG3" s="318"/>
      <c r="QSH3" s="318"/>
      <c r="QSI3" s="318"/>
      <c r="QSJ3" s="318"/>
      <c r="QSK3" s="318"/>
      <c r="QSL3" s="318"/>
      <c r="QSM3" s="318"/>
      <c r="QSN3" s="318"/>
      <c r="QSO3" s="318"/>
      <c r="QSP3" s="318"/>
      <c r="QSQ3" s="318"/>
      <c r="QSR3" s="318"/>
      <c r="QSS3" s="318"/>
      <c r="QST3" s="318"/>
      <c r="QSU3" s="318"/>
      <c r="QSV3" s="318"/>
      <c r="QSW3" s="318"/>
      <c r="QSX3" s="318"/>
      <c r="QSY3" s="318"/>
      <c r="QSZ3" s="318"/>
      <c r="QTA3" s="318"/>
      <c r="QTB3" s="318"/>
      <c r="QTC3" s="318"/>
      <c r="QTD3" s="318"/>
      <c r="QTE3" s="318"/>
      <c r="QTF3" s="318"/>
      <c r="QTG3" s="318"/>
      <c r="QTH3" s="318"/>
      <c r="QTI3" s="318"/>
      <c r="QTJ3" s="318"/>
      <c r="QTK3" s="318"/>
      <c r="QTL3" s="318"/>
      <c r="QTM3" s="318"/>
      <c r="QTN3" s="318"/>
      <c r="QTO3" s="318"/>
      <c r="QTP3" s="318"/>
      <c r="QTQ3" s="318"/>
      <c r="QTR3" s="318"/>
      <c r="QTS3" s="318"/>
      <c r="QTT3" s="318"/>
      <c r="QTU3" s="318"/>
      <c r="QTV3" s="318"/>
      <c r="QTW3" s="318"/>
      <c r="QTX3" s="318"/>
      <c r="QTY3" s="318"/>
      <c r="QTZ3" s="318"/>
      <c r="QUA3" s="318"/>
      <c r="QUB3" s="318"/>
      <c r="QUC3" s="318"/>
      <c r="QUD3" s="318"/>
      <c r="QUE3" s="318"/>
      <c r="QUF3" s="318"/>
      <c r="QUG3" s="318"/>
      <c r="QUH3" s="318"/>
      <c r="QUI3" s="318"/>
      <c r="QUJ3" s="318"/>
      <c r="QUK3" s="318"/>
      <c r="QUL3" s="318"/>
      <c r="QUM3" s="318"/>
      <c r="QUN3" s="318"/>
      <c r="QUO3" s="318"/>
      <c r="QUP3" s="318"/>
      <c r="QUQ3" s="318"/>
      <c r="QUR3" s="318"/>
      <c r="QUS3" s="318"/>
      <c r="QUT3" s="318"/>
      <c r="QUU3" s="318"/>
      <c r="QUV3" s="318"/>
      <c r="QUW3" s="318"/>
      <c r="QUX3" s="318"/>
      <c r="QUY3" s="318"/>
      <c r="QUZ3" s="318"/>
      <c r="QVA3" s="318"/>
      <c r="QVB3" s="318"/>
      <c r="QVC3" s="318"/>
      <c r="QVD3" s="318"/>
      <c r="QVE3" s="318"/>
      <c r="QVF3" s="318"/>
      <c r="QVG3" s="318"/>
      <c r="QVH3" s="318"/>
      <c r="QVI3" s="318"/>
      <c r="QVJ3" s="318"/>
      <c r="QVK3" s="318"/>
      <c r="QVL3" s="318"/>
      <c r="QVM3" s="318"/>
      <c r="QVN3" s="318"/>
      <c r="QVO3" s="318"/>
      <c r="QVP3" s="318"/>
      <c r="QVQ3" s="318"/>
      <c r="QVR3" s="318"/>
      <c r="QVS3" s="318"/>
      <c r="QVT3" s="318"/>
      <c r="QVU3" s="318"/>
      <c r="QVV3" s="318"/>
      <c r="QVW3" s="318"/>
      <c r="QVX3" s="318"/>
      <c r="QVY3" s="318"/>
      <c r="QVZ3" s="318"/>
      <c r="QWA3" s="318"/>
      <c r="QWB3" s="318"/>
      <c r="QWC3" s="318"/>
      <c r="QWD3" s="318"/>
      <c r="QWE3" s="318"/>
      <c r="QWF3" s="318"/>
      <c r="QWG3" s="318"/>
      <c r="QWH3" s="318"/>
      <c r="QWI3" s="318"/>
      <c r="QWJ3" s="318"/>
      <c r="QWK3" s="318"/>
      <c r="QWL3" s="318"/>
      <c r="QWM3" s="318"/>
      <c r="QWN3" s="318"/>
      <c r="QWO3" s="318"/>
      <c r="QWP3" s="318"/>
      <c r="QWQ3" s="318"/>
      <c r="QWR3" s="318"/>
      <c r="QWS3" s="318"/>
      <c r="QWT3" s="318"/>
      <c r="QWU3" s="318"/>
      <c r="QWV3" s="318"/>
      <c r="QWW3" s="318"/>
      <c r="QWX3" s="318"/>
      <c r="QWY3" s="318"/>
      <c r="QWZ3" s="318"/>
      <c r="QXA3" s="318"/>
      <c r="QXB3" s="318"/>
      <c r="QXC3" s="318"/>
      <c r="QXD3" s="318"/>
      <c r="QXE3" s="318"/>
      <c r="QXF3" s="318"/>
      <c r="QXG3" s="318"/>
      <c r="QXH3" s="318"/>
      <c r="QXI3" s="318"/>
      <c r="QXJ3" s="318"/>
      <c r="QXK3" s="318"/>
      <c r="QXL3" s="318"/>
      <c r="QXM3" s="318"/>
      <c r="QXN3" s="318"/>
      <c r="QXO3" s="318"/>
      <c r="QXP3" s="318"/>
      <c r="QXQ3" s="318"/>
      <c r="QXR3" s="318"/>
      <c r="QXS3" s="318"/>
      <c r="QXT3" s="318"/>
      <c r="QXU3" s="318"/>
      <c r="QXV3" s="318"/>
      <c r="QXW3" s="318"/>
      <c r="QXX3" s="318"/>
      <c r="QXY3" s="318"/>
      <c r="QXZ3" s="318"/>
      <c r="QYA3" s="318"/>
      <c r="QYB3" s="318"/>
      <c r="QYC3" s="318"/>
      <c r="QYD3" s="318"/>
      <c r="QYE3" s="318"/>
      <c r="QYF3" s="318"/>
      <c r="QYG3" s="318"/>
      <c r="QYH3" s="318"/>
      <c r="QYI3" s="318"/>
      <c r="QYJ3" s="318"/>
      <c r="QYK3" s="318"/>
      <c r="QYL3" s="318"/>
      <c r="QYM3" s="318"/>
      <c r="QYN3" s="318"/>
      <c r="QYO3" s="318"/>
      <c r="QYP3" s="318"/>
      <c r="QYQ3" s="318"/>
      <c r="QYR3" s="318"/>
      <c r="QYS3" s="318"/>
      <c r="QYT3" s="318"/>
      <c r="QYU3" s="318"/>
      <c r="QYV3" s="318"/>
      <c r="QYW3" s="318"/>
      <c r="QYX3" s="318"/>
      <c r="QYY3" s="318"/>
      <c r="QYZ3" s="318"/>
      <c r="QZA3" s="318"/>
      <c r="QZB3" s="318"/>
      <c r="QZC3" s="318"/>
      <c r="QZD3" s="318"/>
      <c r="QZE3" s="318"/>
      <c r="QZF3" s="318"/>
      <c r="QZG3" s="318"/>
      <c r="QZH3" s="318"/>
      <c r="QZI3" s="318"/>
      <c r="QZJ3" s="318"/>
      <c r="QZK3" s="318"/>
      <c r="QZL3" s="318"/>
      <c r="QZM3" s="318"/>
      <c r="QZN3" s="318"/>
      <c r="QZO3" s="318"/>
      <c r="QZP3" s="318"/>
      <c r="QZQ3" s="318"/>
      <c r="QZR3" s="318"/>
      <c r="QZS3" s="318"/>
      <c r="QZT3" s="318"/>
      <c r="QZU3" s="318"/>
      <c r="QZV3" s="318"/>
      <c r="QZW3" s="318"/>
      <c r="QZX3" s="318"/>
      <c r="QZY3" s="318"/>
      <c r="QZZ3" s="318"/>
      <c r="RAA3" s="318"/>
      <c r="RAB3" s="318"/>
      <c r="RAC3" s="318"/>
      <c r="RAD3" s="318"/>
      <c r="RAE3" s="318"/>
      <c r="RAF3" s="318"/>
      <c r="RAG3" s="318"/>
      <c r="RAH3" s="318"/>
      <c r="RAI3" s="318"/>
      <c r="RAJ3" s="318"/>
      <c r="RAK3" s="318"/>
      <c r="RAL3" s="318"/>
      <c r="RAM3" s="318"/>
      <c r="RAN3" s="318"/>
      <c r="RAO3" s="318"/>
      <c r="RAP3" s="318"/>
      <c r="RAQ3" s="318"/>
      <c r="RAR3" s="318"/>
      <c r="RAS3" s="318"/>
      <c r="RAT3" s="318"/>
      <c r="RAU3" s="318"/>
      <c r="RAV3" s="318"/>
      <c r="RAW3" s="318"/>
      <c r="RAX3" s="318"/>
      <c r="RAY3" s="318"/>
      <c r="RAZ3" s="318"/>
      <c r="RBA3" s="318"/>
      <c r="RBB3" s="318"/>
      <c r="RBC3" s="318"/>
      <c r="RBD3" s="318"/>
      <c r="RBE3" s="318"/>
      <c r="RBF3" s="318"/>
      <c r="RBG3" s="318"/>
      <c r="RBH3" s="318"/>
      <c r="RBI3" s="318"/>
      <c r="RBJ3" s="318"/>
      <c r="RBK3" s="318"/>
      <c r="RBL3" s="318"/>
      <c r="RBM3" s="318"/>
      <c r="RBN3" s="318"/>
      <c r="RBO3" s="318"/>
      <c r="RBP3" s="318"/>
      <c r="RBQ3" s="318"/>
      <c r="RBR3" s="318"/>
      <c r="RBS3" s="318"/>
      <c r="RBT3" s="318"/>
      <c r="RBU3" s="318"/>
      <c r="RBV3" s="318"/>
      <c r="RBW3" s="318"/>
      <c r="RBX3" s="318"/>
      <c r="RBY3" s="318"/>
      <c r="RBZ3" s="318"/>
      <c r="RCA3" s="318"/>
      <c r="RCB3" s="318"/>
      <c r="RCC3" s="318"/>
      <c r="RCD3" s="318"/>
      <c r="RCE3" s="318"/>
      <c r="RCF3" s="318"/>
      <c r="RCG3" s="318"/>
      <c r="RCH3" s="318"/>
      <c r="RCI3" s="318"/>
      <c r="RCJ3" s="318"/>
      <c r="RCK3" s="318"/>
      <c r="RCL3" s="318"/>
      <c r="RCM3" s="318"/>
      <c r="RCN3" s="318"/>
      <c r="RCO3" s="318"/>
      <c r="RCP3" s="318"/>
      <c r="RCQ3" s="318"/>
      <c r="RCR3" s="318"/>
      <c r="RCS3" s="318"/>
      <c r="RCT3" s="318"/>
      <c r="RCU3" s="318"/>
      <c r="RCV3" s="318"/>
      <c r="RCW3" s="318"/>
      <c r="RCX3" s="318"/>
      <c r="RCY3" s="318"/>
      <c r="RCZ3" s="318"/>
      <c r="RDA3" s="318"/>
      <c r="RDB3" s="318"/>
      <c r="RDC3" s="318"/>
      <c r="RDD3" s="318"/>
      <c r="RDE3" s="318"/>
      <c r="RDF3" s="318"/>
      <c r="RDG3" s="318"/>
      <c r="RDH3" s="318"/>
      <c r="RDI3" s="318"/>
      <c r="RDJ3" s="318"/>
      <c r="RDK3" s="318"/>
      <c r="RDL3" s="318"/>
      <c r="RDM3" s="318"/>
      <c r="RDN3" s="318"/>
      <c r="RDO3" s="318"/>
      <c r="RDP3" s="318"/>
      <c r="RDQ3" s="318"/>
      <c r="RDR3" s="318"/>
      <c r="RDS3" s="318"/>
      <c r="RDT3" s="318"/>
      <c r="RDU3" s="318"/>
      <c r="RDV3" s="318"/>
      <c r="RDW3" s="318"/>
      <c r="RDX3" s="318"/>
      <c r="RDY3" s="318"/>
      <c r="RDZ3" s="318"/>
      <c r="REA3" s="318"/>
      <c r="REB3" s="318"/>
      <c r="REC3" s="318"/>
      <c r="RED3" s="318"/>
      <c r="REE3" s="318"/>
      <c r="REF3" s="318"/>
      <c r="REG3" s="318"/>
      <c r="REH3" s="318"/>
      <c r="REI3" s="318"/>
      <c r="REJ3" s="318"/>
      <c r="REK3" s="318"/>
      <c r="REL3" s="318"/>
      <c r="REM3" s="318"/>
      <c r="REN3" s="318"/>
      <c r="REO3" s="318"/>
      <c r="REP3" s="318"/>
      <c r="REQ3" s="318"/>
      <c r="RER3" s="318"/>
      <c r="RES3" s="318"/>
      <c r="RET3" s="318"/>
      <c r="REU3" s="318"/>
      <c r="REV3" s="318"/>
      <c r="REW3" s="318"/>
      <c r="REX3" s="318"/>
      <c r="REY3" s="318"/>
      <c r="REZ3" s="318"/>
      <c r="RFA3" s="318"/>
      <c r="RFB3" s="318"/>
      <c r="RFC3" s="318"/>
      <c r="RFD3" s="318"/>
      <c r="RFE3" s="318"/>
      <c r="RFF3" s="318"/>
      <c r="RFG3" s="318"/>
      <c r="RFH3" s="318"/>
      <c r="RFI3" s="318"/>
      <c r="RFJ3" s="318"/>
      <c r="RFK3" s="318"/>
      <c r="RFL3" s="318"/>
      <c r="RFM3" s="318"/>
      <c r="RFN3" s="318"/>
      <c r="RFO3" s="318"/>
      <c r="RFP3" s="318"/>
      <c r="RFQ3" s="318"/>
      <c r="RFR3" s="318"/>
      <c r="RFS3" s="318"/>
      <c r="RFT3" s="318"/>
      <c r="RFU3" s="318"/>
      <c r="RFV3" s="318"/>
      <c r="RFW3" s="318"/>
      <c r="RFX3" s="318"/>
      <c r="RFY3" s="318"/>
      <c r="RFZ3" s="318"/>
      <c r="RGA3" s="318"/>
      <c r="RGB3" s="318"/>
      <c r="RGC3" s="318"/>
      <c r="RGD3" s="318"/>
      <c r="RGE3" s="318"/>
      <c r="RGF3" s="318"/>
      <c r="RGG3" s="318"/>
      <c r="RGH3" s="318"/>
      <c r="RGI3" s="318"/>
      <c r="RGJ3" s="318"/>
      <c r="RGK3" s="318"/>
      <c r="RGL3" s="318"/>
      <c r="RGM3" s="318"/>
      <c r="RGN3" s="318"/>
      <c r="RGO3" s="318"/>
      <c r="RGP3" s="318"/>
      <c r="RGQ3" s="318"/>
      <c r="RGR3" s="318"/>
      <c r="RGS3" s="318"/>
      <c r="RGT3" s="318"/>
      <c r="RGU3" s="318"/>
      <c r="RGV3" s="318"/>
      <c r="RGW3" s="318"/>
      <c r="RGX3" s="318"/>
      <c r="RGY3" s="318"/>
      <c r="RGZ3" s="318"/>
      <c r="RHA3" s="318"/>
      <c r="RHB3" s="318"/>
      <c r="RHC3" s="318"/>
      <c r="RHD3" s="318"/>
      <c r="RHE3" s="318"/>
      <c r="RHF3" s="318"/>
      <c r="RHG3" s="318"/>
      <c r="RHH3" s="318"/>
      <c r="RHI3" s="318"/>
      <c r="RHJ3" s="318"/>
      <c r="RHK3" s="318"/>
      <c r="RHL3" s="318"/>
      <c r="RHM3" s="318"/>
      <c r="RHN3" s="318"/>
      <c r="RHO3" s="318"/>
      <c r="RHP3" s="318"/>
      <c r="RHQ3" s="318"/>
      <c r="RHR3" s="318"/>
      <c r="RHS3" s="318"/>
      <c r="RHT3" s="318"/>
      <c r="RHU3" s="318"/>
      <c r="RHV3" s="318"/>
      <c r="RHW3" s="318"/>
      <c r="RHX3" s="318"/>
      <c r="RHY3" s="318"/>
      <c r="RHZ3" s="318"/>
      <c r="RIA3" s="318"/>
      <c r="RIB3" s="318"/>
      <c r="RIC3" s="318"/>
      <c r="RID3" s="318"/>
      <c r="RIE3" s="318"/>
      <c r="RIF3" s="318"/>
      <c r="RIG3" s="318"/>
      <c r="RIH3" s="318"/>
      <c r="RII3" s="318"/>
      <c r="RIJ3" s="318"/>
      <c r="RIK3" s="318"/>
      <c r="RIL3" s="318"/>
      <c r="RIM3" s="318"/>
      <c r="RIN3" s="318"/>
      <c r="RIO3" s="318"/>
      <c r="RIP3" s="318"/>
      <c r="RIQ3" s="318"/>
      <c r="RIR3" s="318"/>
      <c r="RIS3" s="318"/>
      <c r="RIT3" s="318"/>
      <c r="RIU3" s="318"/>
      <c r="RIV3" s="318"/>
      <c r="RIW3" s="318"/>
      <c r="RIX3" s="318"/>
      <c r="RIY3" s="318"/>
      <c r="RIZ3" s="318"/>
      <c r="RJA3" s="318"/>
      <c r="RJB3" s="318"/>
      <c r="RJC3" s="318"/>
      <c r="RJD3" s="318"/>
      <c r="RJE3" s="318"/>
      <c r="RJF3" s="318"/>
      <c r="RJG3" s="318"/>
      <c r="RJH3" s="318"/>
      <c r="RJI3" s="318"/>
      <c r="RJJ3" s="318"/>
      <c r="RJK3" s="318"/>
      <c r="RJL3" s="318"/>
      <c r="RJM3" s="318"/>
      <c r="RJN3" s="318"/>
      <c r="RJO3" s="318"/>
      <c r="RJP3" s="318"/>
      <c r="RJQ3" s="318"/>
      <c r="RJR3" s="318"/>
      <c r="RJS3" s="318"/>
      <c r="RJT3" s="318"/>
      <c r="RJU3" s="318"/>
      <c r="RJV3" s="318"/>
      <c r="RJW3" s="318"/>
      <c r="RJX3" s="318"/>
      <c r="RJY3" s="318"/>
      <c r="RJZ3" s="318"/>
      <c r="RKA3" s="318"/>
      <c r="RKB3" s="318"/>
      <c r="RKC3" s="318"/>
      <c r="RKD3" s="318"/>
      <c r="RKE3" s="318"/>
      <c r="RKF3" s="318"/>
      <c r="RKG3" s="318"/>
      <c r="RKH3" s="318"/>
      <c r="RKI3" s="318"/>
      <c r="RKJ3" s="318"/>
      <c r="RKK3" s="318"/>
      <c r="RKL3" s="318"/>
      <c r="RKM3" s="318"/>
      <c r="RKN3" s="318"/>
      <c r="RKO3" s="318"/>
      <c r="RKP3" s="318"/>
      <c r="RKQ3" s="318"/>
      <c r="RKR3" s="318"/>
      <c r="RKS3" s="318"/>
      <c r="RKT3" s="318"/>
      <c r="RKU3" s="318"/>
      <c r="RKV3" s="318"/>
      <c r="RKW3" s="318"/>
      <c r="RKX3" s="318"/>
      <c r="RKY3" s="318"/>
      <c r="RKZ3" s="318"/>
      <c r="RLA3" s="318"/>
      <c r="RLB3" s="318"/>
      <c r="RLC3" s="318"/>
      <c r="RLD3" s="318"/>
      <c r="RLE3" s="318"/>
      <c r="RLF3" s="318"/>
      <c r="RLG3" s="318"/>
      <c r="RLH3" s="318"/>
      <c r="RLI3" s="318"/>
      <c r="RLJ3" s="318"/>
      <c r="RLK3" s="318"/>
      <c r="RLL3" s="318"/>
      <c r="RLM3" s="318"/>
      <c r="RLN3" s="318"/>
      <c r="RLO3" s="318"/>
      <c r="RLP3" s="318"/>
      <c r="RLQ3" s="318"/>
      <c r="RLR3" s="318"/>
      <c r="RLS3" s="318"/>
      <c r="RLT3" s="318"/>
      <c r="RLU3" s="318"/>
      <c r="RLV3" s="318"/>
      <c r="RLW3" s="318"/>
      <c r="RLX3" s="318"/>
      <c r="RLY3" s="318"/>
      <c r="RLZ3" s="318"/>
      <c r="RMA3" s="318"/>
      <c r="RMB3" s="318"/>
      <c r="RMC3" s="318"/>
      <c r="RMD3" s="318"/>
      <c r="RME3" s="318"/>
      <c r="RMF3" s="318"/>
      <c r="RMG3" s="318"/>
      <c r="RMH3" s="318"/>
      <c r="RMI3" s="318"/>
      <c r="RMJ3" s="318"/>
      <c r="RMK3" s="318"/>
      <c r="RML3" s="318"/>
      <c r="RMM3" s="318"/>
      <c r="RMN3" s="318"/>
      <c r="RMO3" s="318"/>
      <c r="RMP3" s="318"/>
      <c r="RMQ3" s="318"/>
      <c r="RMR3" s="318"/>
      <c r="RMS3" s="318"/>
      <c r="RMT3" s="318"/>
      <c r="RMU3" s="318"/>
      <c r="RMV3" s="318"/>
      <c r="RMW3" s="318"/>
      <c r="RMX3" s="318"/>
      <c r="RMY3" s="318"/>
      <c r="RMZ3" s="318"/>
      <c r="RNA3" s="318"/>
      <c r="RNB3" s="318"/>
      <c r="RNC3" s="318"/>
      <c r="RND3" s="318"/>
      <c r="RNE3" s="318"/>
      <c r="RNF3" s="318"/>
      <c r="RNG3" s="318"/>
      <c r="RNH3" s="318"/>
      <c r="RNI3" s="318"/>
      <c r="RNJ3" s="318"/>
      <c r="RNK3" s="318"/>
      <c r="RNL3" s="318"/>
      <c r="RNM3" s="318"/>
      <c r="RNN3" s="318"/>
      <c r="RNO3" s="318"/>
      <c r="RNP3" s="318"/>
      <c r="RNQ3" s="318"/>
      <c r="RNR3" s="318"/>
      <c r="RNS3" s="318"/>
      <c r="RNT3" s="318"/>
      <c r="RNU3" s="318"/>
      <c r="RNV3" s="318"/>
      <c r="RNW3" s="318"/>
      <c r="RNX3" s="318"/>
      <c r="RNY3" s="318"/>
      <c r="RNZ3" s="318"/>
      <c r="ROA3" s="318"/>
      <c r="ROB3" s="318"/>
      <c r="ROC3" s="318"/>
      <c r="ROD3" s="318"/>
      <c r="ROE3" s="318"/>
      <c r="ROF3" s="318"/>
      <c r="ROG3" s="318"/>
      <c r="ROH3" s="318"/>
      <c r="ROI3" s="318"/>
      <c r="ROJ3" s="318"/>
      <c r="ROK3" s="318"/>
      <c r="ROL3" s="318"/>
      <c r="ROM3" s="318"/>
      <c r="RON3" s="318"/>
      <c r="ROO3" s="318"/>
      <c r="ROP3" s="318"/>
      <c r="ROQ3" s="318"/>
      <c r="ROR3" s="318"/>
      <c r="ROS3" s="318"/>
      <c r="ROT3" s="318"/>
      <c r="ROU3" s="318"/>
      <c r="ROV3" s="318"/>
      <c r="ROW3" s="318"/>
      <c r="ROX3" s="318"/>
      <c r="ROY3" s="318"/>
      <c r="ROZ3" s="318"/>
      <c r="RPA3" s="318"/>
      <c r="RPB3" s="318"/>
      <c r="RPC3" s="318"/>
      <c r="RPD3" s="318"/>
      <c r="RPE3" s="318"/>
      <c r="RPF3" s="318"/>
      <c r="RPG3" s="318"/>
      <c r="RPH3" s="318"/>
      <c r="RPI3" s="318"/>
      <c r="RPJ3" s="318"/>
      <c r="RPK3" s="318"/>
      <c r="RPL3" s="318"/>
      <c r="RPM3" s="318"/>
      <c r="RPN3" s="318"/>
      <c r="RPO3" s="318"/>
      <c r="RPP3" s="318"/>
      <c r="RPQ3" s="318"/>
      <c r="RPR3" s="318"/>
      <c r="RPS3" s="318"/>
      <c r="RPT3" s="318"/>
      <c r="RPU3" s="318"/>
      <c r="RPV3" s="318"/>
      <c r="RPW3" s="318"/>
      <c r="RPX3" s="318"/>
      <c r="RPY3" s="318"/>
      <c r="RPZ3" s="318"/>
      <c r="RQA3" s="318"/>
      <c r="RQB3" s="318"/>
      <c r="RQC3" s="318"/>
      <c r="RQD3" s="318"/>
      <c r="RQE3" s="318"/>
      <c r="RQF3" s="318"/>
      <c r="RQG3" s="318"/>
      <c r="RQH3" s="318"/>
      <c r="RQI3" s="318"/>
      <c r="RQJ3" s="318"/>
      <c r="RQK3" s="318"/>
      <c r="RQL3" s="318"/>
      <c r="RQM3" s="318"/>
      <c r="RQN3" s="318"/>
      <c r="RQO3" s="318"/>
      <c r="RQP3" s="318"/>
      <c r="RQQ3" s="318"/>
      <c r="RQR3" s="318"/>
      <c r="RQS3" s="318"/>
      <c r="RQT3" s="318"/>
      <c r="RQU3" s="318"/>
      <c r="RQV3" s="318"/>
      <c r="RQW3" s="318"/>
      <c r="RQX3" s="318"/>
      <c r="RQY3" s="318"/>
      <c r="RQZ3" s="318"/>
      <c r="RRA3" s="318"/>
      <c r="RRB3" s="318"/>
      <c r="RRC3" s="318"/>
      <c r="RRD3" s="318"/>
      <c r="RRE3" s="318"/>
      <c r="RRF3" s="318"/>
      <c r="RRG3" s="318"/>
      <c r="RRH3" s="318"/>
      <c r="RRI3" s="318"/>
      <c r="RRJ3" s="318"/>
      <c r="RRK3" s="318"/>
      <c r="RRL3" s="318"/>
      <c r="RRM3" s="318"/>
      <c r="RRN3" s="318"/>
      <c r="RRO3" s="318"/>
      <c r="RRP3" s="318"/>
      <c r="RRQ3" s="318"/>
      <c r="RRR3" s="318"/>
      <c r="RRS3" s="318"/>
      <c r="RRT3" s="318"/>
      <c r="RRU3" s="318"/>
      <c r="RRV3" s="318"/>
      <c r="RRW3" s="318"/>
      <c r="RRX3" s="318"/>
      <c r="RRY3" s="318"/>
      <c r="RRZ3" s="318"/>
      <c r="RSA3" s="318"/>
      <c r="RSB3" s="318"/>
      <c r="RSC3" s="318"/>
      <c r="RSD3" s="318"/>
      <c r="RSE3" s="318"/>
      <c r="RSF3" s="318"/>
      <c r="RSG3" s="318"/>
      <c r="RSH3" s="318"/>
      <c r="RSI3" s="318"/>
      <c r="RSJ3" s="318"/>
      <c r="RSK3" s="318"/>
      <c r="RSL3" s="318"/>
      <c r="RSM3" s="318"/>
      <c r="RSN3" s="318"/>
      <c r="RSO3" s="318"/>
      <c r="RSP3" s="318"/>
      <c r="RSQ3" s="318"/>
      <c r="RSR3" s="318"/>
      <c r="RSS3" s="318"/>
      <c r="RST3" s="318"/>
      <c r="RSU3" s="318"/>
      <c r="RSV3" s="318"/>
      <c r="RSW3" s="318"/>
      <c r="RSX3" s="318"/>
      <c r="RSY3" s="318"/>
      <c r="RSZ3" s="318"/>
      <c r="RTA3" s="318"/>
      <c r="RTB3" s="318"/>
      <c r="RTC3" s="318"/>
      <c r="RTD3" s="318"/>
      <c r="RTE3" s="318"/>
      <c r="RTF3" s="318"/>
      <c r="RTG3" s="318"/>
      <c r="RTH3" s="318"/>
      <c r="RTI3" s="318"/>
      <c r="RTJ3" s="318"/>
      <c r="RTK3" s="318"/>
      <c r="RTL3" s="318"/>
      <c r="RTM3" s="318"/>
      <c r="RTN3" s="318"/>
      <c r="RTO3" s="318"/>
      <c r="RTP3" s="318"/>
      <c r="RTQ3" s="318"/>
      <c r="RTR3" s="318"/>
      <c r="RTS3" s="318"/>
      <c r="RTT3" s="318"/>
      <c r="RTU3" s="318"/>
      <c r="RTV3" s="318"/>
      <c r="RTW3" s="318"/>
      <c r="RTX3" s="318"/>
      <c r="RTY3" s="318"/>
      <c r="RTZ3" s="318"/>
      <c r="RUA3" s="318"/>
      <c r="RUB3" s="318"/>
      <c r="RUC3" s="318"/>
      <c r="RUD3" s="318"/>
      <c r="RUE3" s="318"/>
      <c r="RUF3" s="318"/>
      <c r="RUG3" s="318"/>
      <c r="RUH3" s="318"/>
      <c r="RUI3" s="318"/>
      <c r="RUJ3" s="318"/>
      <c r="RUK3" s="318"/>
      <c r="RUL3" s="318"/>
      <c r="RUM3" s="318"/>
      <c r="RUN3" s="318"/>
      <c r="RUO3" s="318"/>
      <c r="RUP3" s="318"/>
      <c r="RUQ3" s="318"/>
      <c r="RUR3" s="318"/>
      <c r="RUS3" s="318"/>
      <c r="RUT3" s="318"/>
      <c r="RUU3" s="318"/>
      <c r="RUV3" s="318"/>
      <c r="RUW3" s="318"/>
      <c r="RUX3" s="318"/>
      <c r="RUY3" s="318"/>
      <c r="RUZ3" s="318"/>
      <c r="RVA3" s="318"/>
      <c r="RVB3" s="318"/>
      <c r="RVC3" s="318"/>
      <c r="RVD3" s="318"/>
      <c r="RVE3" s="318"/>
      <c r="RVF3" s="318"/>
      <c r="RVG3" s="318"/>
      <c r="RVH3" s="318"/>
      <c r="RVI3" s="318"/>
      <c r="RVJ3" s="318"/>
      <c r="RVK3" s="318"/>
      <c r="RVL3" s="318"/>
      <c r="RVM3" s="318"/>
      <c r="RVN3" s="318"/>
      <c r="RVO3" s="318"/>
      <c r="RVP3" s="318"/>
      <c r="RVQ3" s="318"/>
      <c r="RVR3" s="318"/>
      <c r="RVS3" s="318"/>
      <c r="RVT3" s="318"/>
      <c r="RVU3" s="318"/>
      <c r="RVV3" s="318"/>
      <c r="RVW3" s="318"/>
      <c r="RVX3" s="318"/>
      <c r="RVY3" s="318"/>
      <c r="RVZ3" s="318"/>
      <c r="RWA3" s="318"/>
      <c r="RWB3" s="318"/>
      <c r="RWC3" s="318"/>
      <c r="RWD3" s="318"/>
      <c r="RWE3" s="318"/>
      <c r="RWF3" s="318"/>
      <c r="RWG3" s="318"/>
      <c r="RWH3" s="318"/>
      <c r="RWI3" s="318"/>
      <c r="RWJ3" s="318"/>
      <c r="RWK3" s="318"/>
      <c r="RWL3" s="318"/>
      <c r="RWM3" s="318"/>
      <c r="RWN3" s="318"/>
      <c r="RWO3" s="318"/>
      <c r="RWP3" s="318"/>
      <c r="RWQ3" s="318"/>
      <c r="RWR3" s="318"/>
      <c r="RWS3" s="318"/>
      <c r="RWT3" s="318"/>
      <c r="RWU3" s="318"/>
      <c r="RWV3" s="318"/>
      <c r="RWW3" s="318"/>
      <c r="RWX3" s="318"/>
      <c r="RWY3" s="318"/>
      <c r="RWZ3" s="318"/>
      <c r="RXA3" s="318"/>
      <c r="RXB3" s="318"/>
      <c r="RXC3" s="318"/>
      <c r="RXD3" s="318"/>
      <c r="RXE3" s="318"/>
      <c r="RXF3" s="318"/>
      <c r="RXG3" s="318"/>
      <c r="RXH3" s="318"/>
      <c r="RXI3" s="318"/>
      <c r="RXJ3" s="318"/>
      <c r="RXK3" s="318"/>
      <c r="RXL3" s="318"/>
      <c r="RXM3" s="318"/>
      <c r="RXN3" s="318"/>
      <c r="RXO3" s="318"/>
      <c r="RXP3" s="318"/>
      <c r="RXQ3" s="318"/>
      <c r="RXR3" s="318"/>
      <c r="RXS3" s="318"/>
      <c r="RXT3" s="318"/>
      <c r="RXU3" s="318"/>
      <c r="RXV3" s="318"/>
      <c r="RXW3" s="318"/>
      <c r="RXX3" s="318"/>
      <c r="RXY3" s="318"/>
      <c r="RXZ3" s="318"/>
      <c r="RYA3" s="318"/>
      <c r="RYB3" s="318"/>
      <c r="RYC3" s="318"/>
      <c r="RYD3" s="318"/>
      <c r="RYE3" s="318"/>
      <c r="RYF3" s="318"/>
      <c r="RYG3" s="318"/>
      <c r="RYH3" s="318"/>
      <c r="RYI3" s="318"/>
      <c r="RYJ3" s="318"/>
      <c r="RYK3" s="318"/>
      <c r="RYL3" s="318"/>
      <c r="RYM3" s="318"/>
      <c r="RYN3" s="318"/>
      <c r="RYO3" s="318"/>
      <c r="RYP3" s="318"/>
      <c r="RYQ3" s="318"/>
      <c r="RYR3" s="318"/>
      <c r="RYS3" s="318"/>
      <c r="RYT3" s="318"/>
      <c r="RYU3" s="318"/>
      <c r="RYV3" s="318"/>
      <c r="RYW3" s="318"/>
      <c r="RYX3" s="318"/>
      <c r="RYY3" s="318"/>
      <c r="RYZ3" s="318"/>
      <c r="RZA3" s="318"/>
      <c r="RZB3" s="318"/>
      <c r="RZC3" s="318"/>
      <c r="RZD3" s="318"/>
      <c r="RZE3" s="318"/>
      <c r="RZF3" s="318"/>
      <c r="RZG3" s="318"/>
      <c r="RZH3" s="318"/>
      <c r="RZI3" s="318"/>
      <c r="RZJ3" s="318"/>
      <c r="RZK3" s="318"/>
      <c r="RZL3" s="318"/>
      <c r="RZM3" s="318"/>
      <c r="RZN3" s="318"/>
      <c r="RZO3" s="318"/>
      <c r="RZP3" s="318"/>
      <c r="RZQ3" s="318"/>
      <c r="RZR3" s="318"/>
      <c r="RZS3" s="318"/>
      <c r="RZT3" s="318"/>
      <c r="RZU3" s="318"/>
      <c r="RZV3" s="318"/>
      <c r="RZW3" s="318"/>
      <c r="RZX3" s="318"/>
      <c r="RZY3" s="318"/>
      <c r="RZZ3" s="318"/>
      <c r="SAA3" s="318"/>
      <c r="SAB3" s="318"/>
      <c r="SAC3" s="318"/>
      <c r="SAD3" s="318"/>
      <c r="SAE3" s="318"/>
      <c r="SAF3" s="318"/>
      <c r="SAG3" s="318"/>
      <c r="SAH3" s="318"/>
      <c r="SAI3" s="318"/>
      <c r="SAJ3" s="318"/>
      <c r="SAK3" s="318"/>
      <c r="SAL3" s="318"/>
      <c r="SAM3" s="318"/>
      <c r="SAN3" s="318"/>
      <c r="SAO3" s="318"/>
      <c r="SAP3" s="318"/>
      <c r="SAQ3" s="318"/>
      <c r="SAR3" s="318"/>
      <c r="SAS3" s="318"/>
      <c r="SAT3" s="318"/>
      <c r="SAU3" s="318"/>
      <c r="SAV3" s="318"/>
      <c r="SAW3" s="318"/>
      <c r="SAX3" s="318"/>
      <c r="SAY3" s="318"/>
      <c r="SAZ3" s="318"/>
      <c r="SBA3" s="318"/>
      <c r="SBB3" s="318"/>
      <c r="SBC3" s="318"/>
      <c r="SBD3" s="318"/>
      <c r="SBE3" s="318"/>
      <c r="SBF3" s="318"/>
      <c r="SBG3" s="318"/>
      <c r="SBH3" s="318"/>
      <c r="SBI3" s="318"/>
      <c r="SBJ3" s="318"/>
      <c r="SBK3" s="318"/>
      <c r="SBL3" s="318"/>
      <c r="SBM3" s="318"/>
      <c r="SBN3" s="318"/>
      <c r="SBO3" s="318"/>
      <c r="SBP3" s="318"/>
      <c r="SBQ3" s="318"/>
      <c r="SBR3" s="318"/>
      <c r="SBS3" s="318"/>
      <c r="SBT3" s="318"/>
      <c r="SBU3" s="318"/>
      <c r="SBV3" s="318"/>
      <c r="SBW3" s="318"/>
      <c r="SBX3" s="318"/>
      <c r="SBY3" s="318"/>
      <c r="SBZ3" s="318"/>
      <c r="SCA3" s="318"/>
      <c r="SCB3" s="318"/>
      <c r="SCC3" s="318"/>
      <c r="SCD3" s="318"/>
      <c r="SCE3" s="318"/>
      <c r="SCF3" s="318"/>
      <c r="SCG3" s="318"/>
      <c r="SCH3" s="318"/>
      <c r="SCI3" s="318"/>
      <c r="SCJ3" s="318"/>
      <c r="SCK3" s="318"/>
      <c r="SCL3" s="318"/>
      <c r="SCM3" s="318"/>
      <c r="SCN3" s="318"/>
      <c r="SCO3" s="318"/>
      <c r="SCP3" s="318"/>
      <c r="SCQ3" s="318"/>
      <c r="SCR3" s="318"/>
      <c r="SCS3" s="318"/>
      <c r="SCT3" s="318"/>
      <c r="SCU3" s="318"/>
      <c r="SCV3" s="318"/>
      <c r="SCW3" s="318"/>
      <c r="SCX3" s="318"/>
      <c r="SCY3" s="318"/>
      <c r="SCZ3" s="318"/>
      <c r="SDA3" s="318"/>
      <c r="SDB3" s="318"/>
      <c r="SDC3" s="318"/>
      <c r="SDD3" s="318"/>
      <c r="SDE3" s="318"/>
      <c r="SDF3" s="318"/>
      <c r="SDG3" s="318"/>
      <c r="SDH3" s="318"/>
      <c r="SDI3" s="318"/>
      <c r="SDJ3" s="318"/>
      <c r="SDK3" s="318"/>
      <c r="SDL3" s="318"/>
      <c r="SDM3" s="318"/>
      <c r="SDN3" s="318"/>
      <c r="SDO3" s="318"/>
      <c r="SDP3" s="318"/>
      <c r="SDQ3" s="318"/>
      <c r="SDR3" s="318"/>
      <c r="SDS3" s="318"/>
      <c r="SDT3" s="318"/>
      <c r="SDU3" s="318"/>
      <c r="SDV3" s="318"/>
      <c r="SDW3" s="318"/>
      <c r="SDX3" s="318"/>
      <c r="SDY3" s="318"/>
      <c r="SDZ3" s="318"/>
      <c r="SEA3" s="318"/>
      <c r="SEB3" s="318"/>
      <c r="SEC3" s="318"/>
      <c r="SED3" s="318"/>
      <c r="SEE3" s="318"/>
      <c r="SEF3" s="318"/>
      <c r="SEG3" s="318"/>
      <c r="SEH3" s="318"/>
      <c r="SEI3" s="318"/>
      <c r="SEJ3" s="318"/>
      <c r="SEK3" s="318"/>
      <c r="SEL3" s="318"/>
      <c r="SEM3" s="318"/>
      <c r="SEN3" s="318"/>
      <c r="SEO3" s="318"/>
      <c r="SEP3" s="318"/>
      <c r="SEQ3" s="318"/>
      <c r="SER3" s="318"/>
      <c r="SES3" s="318"/>
      <c r="SET3" s="318"/>
      <c r="SEU3" s="318"/>
      <c r="SEV3" s="318"/>
      <c r="SEW3" s="318"/>
      <c r="SEX3" s="318"/>
      <c r="SEY3" s="318"/>
      <c r="SEZ3" s="318"/>
      <c r="SFA3" s="318"/>
      <c r="SFB3" s="318"/>
      <c r="SFC3" s="318"/>
      <c r="SFD3" s="318"/>
      <c r="SFE3" s="318"/>
      <c r="SFF3" s="318"/>
      <c r="SFG3" s="318"/>
      <c r="SFH3" s="318"/>
      <c r="SFI3" s="318"/>
      <c r="SFJ3" s="318"/>
      <c r="SFK3" s="318"/>
      <c r="SFL3" s="318"/>
      <c r="SFM3" s="318"/>
      <c r="SFN3" s="318"/>
      <c r="SFO3" s="318"/>
      <c r="SFP3" s="318"/>
      <c r="SFQ3" s="318"/>
      <c r="SFR3" s="318"/>
      <c r="SFS3" s="318"/>
      <c r="SFT3" s="318"/>
      <c r="SFU3" s="318"/>
      <c r="SFV3" s="318"/>
      <c r="SFW3" s="318"/>
      <c r="SFX3" s="318"/>
      <c r="SFY3" s="318"/>
      <c r="SFZ3" s="318"/>
      <c r="SGA3" s="318"/>
      <c r="SGB3" s="318"/>
      <c r="SGC3" s="318"/>
      <c r="SGD3" s="318"/>
      <c r="SGE3" s="318"/>
      <c r="SGF3" s="318"/>
      <c r="SGG3" s="318"/>
      <c r="SGH3" s="318"/>
      <c r="SGI3" s="318"/>
      <c r="SGJ3" s="318"/>
      <c r="SGK3" s="318"/>
      <c r="SGL3" s="318"/>
      <c r="SGM3" s="318"/>
      <c r="SGN3" s="318"/>
      <c r="SGO3" s="318"/>
      <c r="SGP3" s="318"/>
      <c r="SGQ3" s="318"/>
      <c r="SGR3" s="318"/>
      <c r="SGS3" s="318"/>
      <c r="SGT3" s="318"/>
      <c r="SGU3" s="318"/>
      <c r="SGV3" s="318"/>
      <c r="SGW3" s="318"/>
      <c r="SGX3" s="318"/>
      <c r="SGY3" s="318"/>
      <c r="SGZ3" s="318"/>
      <c r="SHA3" s="318"/>
      <c r="SHB3" s="318"/>
      <c r="SHC3" s="318"/>
      <c r="SHD3" s="318"/>
      <c r="SHE3" s="318"/>
      <c r="SHF3" s="318"/>
      <c r="SHG3" s="318"/>
      <c r="SHH3" s="318"/>
      <c r="SHI3" s="318"/>
      <c r="SHJ3" s="318"/>
      <c r="SHK3" s="318"/>
      <c r="SHL3" s="318"/>
      <c r="SHM3" s="318"/>
      <c r="SHN3" s="318"/>
      <c r="SHO3" s="318"/>
      <c r="SHP3" s="318"/>
      <c r="SHQ3" s="318"/>
      <c r="SHR3" s="318"/>
      <c r="SHS3" s="318"/>
      <c r="SHT3" s="318"/>
      <c r="SHU3" s="318"/>
      <c r="SHV3" s="318"/>
      <c r="SHW3" s="318"/>
      <c r="SHX3" s="318"/>
      <c r="SHY3" s="318"/>
      <c r="SHZ3" s="318"/>
      <c r="SIA3" s="318"/>
      <c r="SIB3" s="318"/>
      <c r="SIC3" s="318"/>
      <c r="SID3" s="318"/>
      <c r="SIE3" s="318"/>
      <c r="SIF3" s="318"/>
      <c r="SIG3" s="318"/>
      <c r="SIH3" s="318"/>
      <c r="SII3" s="318"/>
      <c r="SIJ3" s="318"/>
      <c r="SIK3" s="318"/>
      <c r="SIL3" s="318"/>
      <c r="SIM3" s="318"/>
      <c r="SIN3" s="318"/>
      <c r="SIO3" s="318"/>
      <c r="SIP3" s="318"/>
      <c r="SIQ3" s="318"/>
      <c r="SIR3" s="318"/>
      <c r="SIS3" s="318"/>
      <c r="SIT3" s="318"/>
      <c r="SIU3" s="318"/>
      <c r="SIV3" s="318"/>
      <c r="SIW3" s="318"/>
      <c r="SIX3" s="318"/>
      <c r="SIY3" s="318"/>
      <c r="SIZ3" s="318"/>
      <c r="SJA3" s="318"/>
      <c r="SJB3" s="318"/>
      <c r="SJC3" s="318"/>
      <c r="SJD3" s="318"/>
      <c r="SJE3" s="318"/>
      <c r="SJF3" s="318"/>
      <c r="SJG3" s="318"/>
      <c r="SJH3" s="318"/>
      <c r="SJI3" s="318"/>
      <c r="SJJ3" s="318"/>
      <c r="SJK3" s="318"/>
      <c r="SJL3" s="318"/>
      <c r="SJM3" s="318"/>
      <c r="SJN3" s="318"/>
      <c r="SJO3" s="318"/>
      <c r="SJP3" s="318"/>
      <c r="SJQ3" s="318"/>
      <c r="SJR3" s="318"/>
      <c r="SJS3" s="318"/>
      <c r="SJT3" s="318"/>
      <c r="SJU3" s="318"/>
      <c r="SJV3" s="318"/>
      <c r="SJW3" s="318"/>
      <c r="SJX3" s="318"/>
      <c r="SJY3" s="318"/>
      <c r="SJZ3" s="318"/>
      <c r="SKA3" s="318"/>
      <c r="SKB3" s="318"/>
      <c r="SKC3" s="318"/>
      <c r="SKD3" s="318"/>
      <c r="SKE3" s="318"/>
      <c r="SKF3" s="318"/>
      <c r="SKG3" s="318"/>
      <c r="SKH3" s="318"/>
      <c r="SKI3" s="318"/>
      <c r="SKJ3" s="318"/>
      <c r="SKK3" s="318"/>
      <c r="SKL3" s="318"/>
      <c r="SKM3" s="318"/>
      <c r="SKN3" s="318"/>
      <c r="SKO3" s="318"/>
      <c r="SKP3" s="318"/>
      <c r="SKQ3" s="318"/>
      <c r="SKR3" s="318"/>
      <c r="SKS3" s="318"/>
      <c r="SKT3" s="318"/>
      <c r="SKU3" s="318"/>
      <c r="SKV3" s="318"/>
      <c r="SKW3" s="318"/>
      <c r="SKX3" s="318"/>
      <c r="SKY3" s="318"/>
      <c r="SKZ3" s="318"/>
      <c r="SLA3" s="318"/>
      <c r="SLB3" s="318"/>
      <c r="SLC3" s="318"/>
      <c r="SLD3" s="318"/>
      <c r="SLE3" s="318"/>
      <c r="SLF3" s="318"/>
      <c r="SLG3" s="318"/>
      <c r="SLH3" s="318"/>
      <c r="SLI3" s="318"/>
      <c r="SLJ3" s="318"/>
      <c r="SLK3" s="318"/>
      <c r="SLL3" s="318"/>
      <c r="SLM3" s="318"/>
      <c r="SLN3" s="318"/>
      <c r="SLO3" s="318"/>
      <c r="SLP3" s="318"/>
      <c r="SLQ3" s="318"/>
      <c r="SLR3" s="318"/>
      <c r="SLS3" s="318"/>
      <c r="SLT3" s="318"/>
      <c r="SLU3" s="318"/>
      <c r="SLV3" s="318"/>
      <c r="SLW3" s="318"/>
      <c r="SLX3" s="318"/>
      <c r="SLY3" s="318"/>
      <c r="SLZ3" s="318"/>
      <c r="SMA3" s="318"/>
      <c r="SMB3" s="318"/>
      <c r="SMC3" s="318"/>
      <c r="SMD3" s="318"/>
      <c r="SME3" s="318"/>
      <c r="SMF3" s="318"/>
      <c r="SMG3" s="318"/>
      <c r="SMH3" s="318"/>
      <c r="SMI3" s="318"/>
      <c r="SMJ3" s="318"/>
      <c r="SMK3" s="318"/>
      <c r="SML3" s="318"/>
      <c r="SMM3" s="318"/>
      <c r="SMN3" s="318"/>
      <c r="SMO3" s="318"/>
      <c r="SMP3" s="318"/>
      <c r="SMQ3" s="318"/>
      <c r="SMR3" s="318"/>
      <c r="SMS3" s="318"/>
      <c r="SMT3" s="318"/>
      <c r="SMU3" s="318"/>
      <c r="SMV3" s="318"/>
      <c r="SMW3" s="318"/>
      <c r="SMX3" s="318"/>
      <c r="SMY3" s="318"/>
      <c r="SMZ3" s="318"/>
      <c r="SNA3" s="318"/>
      <c r="SNB3" s="318"/>
      <c r="SNC3" s="318"/>
      <c r="SND3" s="318"/>
      <c r="SNE3" s="318"/>
      <c r="SNF3" s="318"/>
      <c r="SNG3" s="318"/>
      <c r="SNH3" s="318"/>
      <c r="SNI3" s="318"/>
      <c r="SNJ3" s="318"/>
      <c r="SNK3" s="318"/>
      <c r="SNL3" s="318"/>
      <c r="SNM3" s="318"/>
      <c r="SNN3" s="318"/>
      <c r="SNO3" s="318"/>
      <c r="SNP3" s="318"/>
      <c r="SNQ3" s="318"/>
      <c r="SNR3" s="318"/>
      <c r="SNS3" s="318"/>
      <c r="SNT3" s="318"/>
      <c r="SNU3" s="318"/>
      <c r="SNV3" s="318"/>
      <c r="SNW3" s="318"/>
      <c r="SNX3" s="318"/>
      <c r="SNY3" s="318"/>
      <c r="SNZ3" s="318"/>
      <c r="SOA3" s="318"/>
      <c r="SOB3" s="318"/>
      <c r="SOC3" s="318"/>
      <c r="SOD3" s="318"/>
      <c r="SOE3" s="318"/>
      <c r="SOF3" s="318"/>
      <c r="SOG3" s="318"/>
      <c r="SOH3" s="318"/>
      <c r="SOI3" s="318"/>
      <c r="SOJ3" s="318"/>
      <c r="SOK3" s="318"/>
      <c r="SOL3" s="318"/>
      <c r="SOM3" s="318"/>
      <c r="SON3" s="318"/>
      <c r="SOO3" s="318"/>
      <c r="SOP3" s="318"/>
      <c r="SOQ3" s="318"/>
      <c r="SOR3" s="318"/>
      <c r="SOS3" s="318"/>
      <c r="SOT3" s="318"/>
      <c r="SOU3" s="318"/>
      <c r="SOV3" s="318"/>
      <c r="SOW3" s="318"/>
      <c r="SOX3" s="318"/>
      <c r="SOY3" s="318"/>
      <c r="SOZ3" s="318"/>
      <c r="SPA3" s="318"/>
      <c r="SPB3" s="318"/>
      <c r="SPC3" s="318"/>
      <c r="SPD3" s="318"/>
      <c r="SPE3" s="318"/>
      <c r="SPF3" s="318"/>
      <c r="SPG3" s="318"/>
      <c r="SPH3" s="318"/>
      <c r="SPI3" s="318"/>
      <c r="SPJ3" s="318"/>
      <c r="SPK3" s="318"/>
      <c r="SPL3" s="318"/>
      <c r="SPM3" s="318"/>
      <c r="SPN3" s="318"/>
      <c r="SPO3" s="318"/>
      <c r="SPP3" s="318"/>
      <c r="SPQ3" s="318"/>
      <c r="SPR3" s="318"/>
      <c r="SPS3" s="318"/>
      <c r="SPT3" s="318"/>
      <c r="SPU3" s="318"/>
      <c r="SPV3" s="318"/>
      <c r="SPW3" s="318"/>
      <c r="SPX3" s="318"/>
      <c r="SPY3" s="318"/>
      <c r="SPZ3" s="318"/>
      <c r="SQA3" s="318"/>
      <c r="SQB3" s="318"/>
      <c r="SQC3" s="318"/>
      <c r="SQD3" s="318"/>
      <c r="SQE3" s="318"/>
      <c r="SQF3" s="318"/>
      <c r="SQG3" s="318"/>
      <c r="SQH3" s="318"/>
      <c r="SQI3" s="318"/>
      <c r="SQJ3" s="318"/>
      <c r="SQK3" s="318"/>
      <c r="SQL3" s="318"/>
      <c r="SQM3" s="318"/>
      <c r="SQN3" s="318"/>
      <c r="SQO3" s="318"/>
      <c r="SQP3" s="318"/>
      <c r="SQQ3" s="318"/>
      <c r="SQR3" s="318"/>
      <c r="SQS3" s="318"/>
      <c r="SQT3" s="318"/>
      <c r="SQU3" s="318"/>
      <c r="SQV3" s="318"/>
      <c r="SQW3" s="318"/>
      <c r="SQX3" s="318"/>
      <c r="SQY3" s="318"/>
      <c r="SQZ3" s="318"/>
      <c r="SRA3" s="318"/>
      <c r="SRB3" s="318"/>
      <c r="SRC3" s="318"/>
      <c r="SRD3" s="318"/>
      <c r="SRE3" s="318"/>
      <c r="SRF3" s="318"/>
      <c r="SRG3" s="318"/>
      <c r="SRH3" s="318"/>
      <c r="SRI3" s="318"/>
      <c r="SRJ3" s="318"/>
      <c r="SRK3" s="318"/>
      <c r="SRL3" s="318"/>
      <c r="SRM3" s="318"/>
      <c r="SRN3" s="318"/>
      <c r="SRO3" s="318"/>
      <c r="SRP3" s="318"/>
      <c r="SRQ3" s="318"/>
      <c r="SRR3" s="318"/>
      <c r="SRS3" s="318"/>
      <c r="SRT3" s="318"/>
      <c r="SRU3" s="318"/>
      <c r="SRV3" s="318"/>
      <c r="SRW3" s="318"/>
      <c r="SRX3" s="318"/>
      <c r="SRY3" s="318"/>
      <c r="SRZ3" s="318"/>
      <c r="SSA3" s="318"/>
      <c r="SSB3" s="318"/>
      <c r="SSC3" s="318"/>
      <c r="SSD3" s="318"/>
      <c r="SSE3" s="318"/>
      <c r="SSF3" s="318"/>
      <c r="SSG3" s="318"/>
      <c r="SSH3" s="318"/>
      <c r="SSI3" s="318"/>
      <c r="SSJ3" s="318"/>
      <c r="SSK3" s="318"/>
      <c r="SSL3" s="318"/>
      <c r="SSM3" s="318"/>
      <c r="SSN3" s="318"/>
      <c r="SSO3" s="318"/>
      <c r="SSP3" s="318"/>
      <c r="SSQ3" s="318"/>
      <c r="SSR3" s="318"/>
      <c r="SSS3" s="318"/>
      <c r="SST3" s="318"/>
      <c r="SSU3" s="318"/>
      <c r="SSV3" s="318"/>
      <c r="SSW3" s="318"/>
      <c r="SSX3" s="318"/>
      <c r="SSY3" s="318"/>
      <c r="SSZ3" s="318"/>
      <c r="STA3" s="318"/>
      <c r="STB3" s="318"/>
      <c r="STC3" s="318"/>
      <c r="STD3" s="318"/>
      <c r="STE3" s="318"/>
      <c r="STF3" s="318"/>
      <c r="STG3" s="318"/>
      <c r="STH3" s="318"/>
      <c r="STI3" s="318"/>
      <c r="STJ3" s="318"/>
      <c r="STK3" s="318"/>
      <c r="STL3" s="318"/>
      <c r="STM3" s="318"/>
      <c r="STN3" s="318"/>
      <c r="STO3" s="318"/>
      <c r="STP3" s="318"/>
      <c r="STQ3" s="318"/>
      <c r="STR3" s="318"/>
      <c r="STS3" s="318"/>
      <c r="STT3" s="318"/>
      <c r="STU3" s="318"/>
      <c r="STV3" s="318"/>
      <c r="STW3" s="318"/>
      <c r="STX3" s="318"/>
      <c r="STY3" s="318"/>
      <c r="STZ3" s="318"/>
      <c r="SUA3" s="318"/>
      <c r="SUB3" s="318"/>
      <c r="SUC3" s="318"/>
      <c r="SUD3" s="318"/>
      <c r="SUE3" s="318"/>
      <c r="SUF3" s="318"/>
      <c r="SUG3" s="318"/>
      <c r="SUH3" s="318"/>
      <c r="SUI3" s="318"/>
      <c r="SUJ3" s="318"/>
      <c r="SUK3" s="318"/>
      <c r="SUL3" s="318"/>
      <c r="SUM3" s="318"/>
      <c r="SUN3" s="318"/>
      <c r="SUO3" s="318"/>
      <c r="SUP3" s="318"/>
      <c r="SUQ3" s="318"/>
      <c r="SUR3" s="318"/>
      <c r="SUS3" s="318"/>
      <c r="SUT3" s="318"/>
      <c r="SUU3" s="318"/>
      <c r="SUV3" s="318"/>
      <c r="SUW3" s="318"/>
      <c r="SUX3" s="318"/>
      <c r="SUY3" s="318"/>
      <c r="SUZ3" s="318"/>
      <c r="SVA3" s="318"/>
      <c r="SVB3" s="318"/>
      <c r="SVC3" s="318"/>
      <c r="SVD3" s="318"/>
      <c r="SVE3" s="318"/>
      <c r="SVF3" s="318"/>
      <c r="SVG3" s="318"/>
      <c r="SVH3" s="318"/>
      <c r="SVI3" s="318"/>
      <c r="SVJ3" s="318"/>
      <c r="SVK3" s="318"/>
      <c r="SVL3" s="318"/>
      <c r="SVM3" s="318"/>
      <c r="SVN3" s="318"/>
      <c r="SVO3" s="318"/>
      <c r="SVP3" s="318"/>
      <c r="SVQ3" s="318"/>
      <c r="SVR3" s="318"/>
      <c r="SVS3" s="318"/>
      <c r="SVT3" s="318"/>
      <c r="SVU3" s="318"/>
      <c r="SVV3" s="318"/>
      <c r="SVW3" s="318"/>
      <c r="SVX3" s="318"/>
      <c r="SVY3" s="318"/>
      <c r="SVZ3" s="318"/>
      <c r="SWA3" s="318"/>
      <c r="SWB3" s="318"/>
      <c r="SWC3" s="318"/>
      <c r="SWD3" s="318"/>
      <c r="SWE3" s="318"/>
      <c r="SWF3" s="318"/>
      <c r="SWG3" s="318"/>
      <c r="SWH3" s="318"/>
      <c r="SWI3" s="318"/>
      <c r="SWJ3" s="318"/>
      <c r="SWK3" s="318"/>
      <c r="SWL3" s="318"/>
      <c r="SWM3" s="318"/>
      <c r="SWN3" s="318"/>
      <c r="SWO3" s="318"/>
      <c r="SWP3" s="318"/>
      <c r="SWQ3" s="318"/>
      <c r="SWR3" s="318"/>
      <c r="SWS3" s="318"/>
      <c r="SWT3" s="318"/>
      <c r="SWU3" s="318"/>
      <c r="SWV3" s="318"/>
      <c r="SWW3" s="318"/>
      <c r="SWX3" s="318"/>
      <c r="SWY3" s="318"/>
      <c r="SWZ3" s="318"/>
      <c r="SXA3" s="318"/>
      <c r="SXB3" s="318"/>
      <c r="SXC3" s="318"/>
      <c r="SXD3" s="318"/>
      <c r="SXE3" s="318"/>
      <c r="SXF3" s="318"/>
      <c r="SXG3" s="318"/>
      <c r="SXH3" s="318"/>
      <c r="SXI3" s="318"/>
      <c r="SXJ3" s="318"/>
      <c r="SXK3" s="318"/>
      <c r="SXL3" s="318"/>
      <c r="SXM3" s="318"/>
      <c r="SXN3" s="318"/>
      <c r="SXO3" s="318"/>
      <c r="SXP3" s="318"/>
      <c r="SXQ3" s="318"/>
      <c r="SXR3" s="318"/>
      <c r="SXS3" s="318"/>
      <c r="SXT3" s="318"/>
      <c r="SXU3" s="318"/>
      <c r="SXV3" s="318"/>
      <c r="SXW3" s="318"/>
      <c r="SXX3" s="318"/>
      <c r="SXY3" s="318"/>
      <c r="SXZ3" s="318"/>
      <c r="SYA3" s="318"/>
      <c r="SYB3" s="318"/>
      <c r="SYC3" s="318"/>
      <c r="SYD3" s="318"/>
      <c r="SYE3" s="318"/>
      <c r="SYF3" s="318"/>
      <c r="SYG3" s="318"/>
      <c r="SYH3" s="318"/>
      <c r="SYI3" s="318"/>
      <c r="SYJ3" s="318"/>
      <c r="SYK3" s="318"/>
      <c r="SYL3" s="318"/>
      <c r="SYM3" s="318"/>
      <c r="SYN3" s="318"/>
      <c r="SYO3" s="318"/>
      <c r="SYP3" s="318"/>
      <c r="SYQ3" s="318"/>
      <c r="SYR3" s="318"/>
      <c r="SYS3" s="318"/>
      <c r="SYT3" s="318"/>
      <c r="SYU3" s="318"/>
      <c r="SYV3" s="318"/>
      <c r="SYW3" s="318"/>
      <c r="SYX3" s="318"/>
      <c r="SYY3" s="318"/>
      <c r="SYZ3" s="318"/>
      <c r="SZA3" s="318"/>
      <c r="SZB3" s="318"/>
      <c r="SZC3" s="318"/>
      <c r="SZD3" s="318"/>
      <c r="SZE3" s="318"/>
      <c r="SZF3" s="318"/>
      <c r="SZG3" s="318"/>
      <c r="SZH3" s="318"/>
      <c r="SZI3" s="318"/>
      <c r="SZJ3" s="318"/>
      <c r="SZK3" s="318"/>
      <c r="SZL3" s="318"/>
      <c r="SZM3" s="318"/>
      <c r="SZN3" s="318"/>
      <c r="SZO3" s="318"/>
      <c r="SZP3" s="318"/>
      <c r="SZQ3" s="318"/>
      <c r="SZR3" s="318"/>
      <c r="SZS3" s="318"/>
      <c r="SZT3" s="318"/>
      <c r="SZU3" s="318"/>
      <c r="SZV3" s="318"/>
      <c r="SZW3" s="318"/>
      <c r="SZX3" s="318"/>
      <c r="SZY3" s="318"/>
      <c r="SZZ3" s="318"/>
      <c r="TAA3" s="318"/>
      <c r="TAB3" s="318"/>
      <c r="TAC3" s="318"/>
      <c r="TAD3" s="318"/>
      <c r="TAE3" s="318"/>
      <c r="TAF3" s="318"/>
      <c r="TAG3" s="318"/>
      <c r="TAH3" s="318"/>
      <c r="TAI3" s="318"/>
      <c r="TAJ3" s="318"/>
      <c r="TAK3" s="318"/>
      <c r="TAL3" s="318"/>
      <c r="TAM3" s="318"/>
      <c r="TAN3" s="318"/>
      <c r="TAO3" s="318"/>
      <c r="TAP3" s="318"/>
      <c r="TAQ3" s="318"/>
      <c r="TAR3" s="318"/>
      <c r="TAS3" s="318"/>
      <c r="TAT3" s="318"/>
      <c r="TAU3" s="318"/>
      <c r="TAV3" s="318"/>
      <c r="TAW3" s="318"/>
      <c r="TAX3" s="318"/>
      <c r="TAY3" s="318"/>
      <c r="TAZ3" s="318"/>
      <c r="TBA3" s="318"/>
      <c r="TBB3" s="318"/>
      <c r="TBC3" s="318"/>
      <c r="TBD3" s="318"/>
      <c r="TBE3" s="318"/>
      <c r="TBF3" s="318"/>
      <c r="TBG3" s="318"/>
      <c r="TBH3" s="318"/>
      <c r="TBI3" s="318"/>
      <c r="TBJ3" s="318"/>
      <c r="TBK3" s="318"/>
      <c r="TBL3" s="318"/>
      <c r="TBM3" s="318"/>
      <c r="TBN3" s="318"/>
      <c r="TBO3" s="318"/>
      <c r="TBP3" s="318"/>
      <c r="TBQ3" s="318"/>
      <c r="TBR3" s="318"/>
      <c r="TBS3" s="318"/>
      <c r="TBT3" s="318"/>
      <c r="TBU3" s="318"/>
      <c r="TBV3" s="318"/>
      <c r="TBW3" s="318"/>
      <c r="TBX3" s="318"/>
      <c r="TBY3" s="318"/>
      <c r="TBZ3" s="318"/>
      <c r="TCA3" s="318"/>
      <c r="TCB3" s="318"/>
      <c r="TCC3" s="318"/>
      <c r="TCD3" s="318"/>
      <c r="TCE3" s="318"/>
      <c r="TCF3" s="318"/>
      <c r="TCG3" s="318"/>
      <c r="TCH3" s="318"/>
      <c r="TCI3" s="318"/>
      <c r="TCJ3" s="318"/>
      <c r="TCK3" s="318"/>
      <c r="TCL3" s="318"/>
      <c r="TCM3" s="318"/>
      <c r="TCN3" s="318"/>
      <c r="TCO3" s="318"/>
      <c r="TCP3" s="318"/>
      <c r="TCQ3" s="318"/>
      <c r="TCR3" s="318"/>
      <c r="TCS3" s="318"/>
      <c r="TCT3" s="318"/>
      <c r="TCU3" s="318"/>
      <c r="TCV3" s="318"/>
      <c r="TCW3" s="318"/>
      <c r="TCX3" s="318"/>
      <c r="TCY3" s="318"/>
      <c r="TCZ3" s="318"/>
      <c r="TDA3" s="318"/>
      <c r="TDB3" s="318"/>
      <c r="TDC3" s="318"/>
      <c r="TDD3" s="318"/>
      <c r="TDE3" s="318"/>
      <c r="TDF3" s="318"/>
      <c r="TDG3" s="318"/>
      <c r="TDH3" s="318"/>
      <c r="TDI3" s="318"/>
      <c r="TDJ3" s="318"/>
      <c r="TDK3" s="318"/>
      <c r="TDL3" s="318"/>
      <c r="TDM3" s="318"/>
      <c r="TDN3" s="318"/>
      <c r="TDO3" s="318"/>
      <c r="TDP3" s="318"/>
      <c r="TDQ3" s="318"/>
      <c r="TDR3" s="318"/>
      <c r="TDS3" s="318"/>
      <c r="TDT3" s="318"/>
      <c r="TDU3" s="318"/>
      <c r="TDV3" s="318"/>
      <c r="TDW3" s="318"/>
      <c r="TDX3" s="318"/>
      <c r="TDY3" s="318"/>
      <c r="TDZ3" s="318"/>
      <c r="TEA3" s="318"/>
      <c r="TEB3" s="318"/>
      <c r="TEC3" s="318"/>
      <c r="TED3" s="318"/>
      <c r="TEE3" s="318"/>
      <c r="TEF3" s="318"/>
      <c r="TEG3" s="318"/>
      <c r="TEH3" s="318"/>
      <c r="TEI3" s="318"/>
      <c r="TEJ3" s="318"/>
      <c r="TEK3" s="318"/>
      <c r="TEL3" s="318"/>
      <c r="TEM3" s="318"/>
      <c r="TEN3" s="318"/>
      <c r="TEO3" s="318"/>
      <c r="TEP3" s="318"/>
      <c r="TEQ3" s="318"/>
      <c r="TER3" s="318"/>
      <c r="TES3" s="318"/>
      <c r="TET3" s="318"/>
      <c r="TEU3" s="318"/>
      <c r="TEV3" s="318"/>
      <c r="TEW3" s="318"/>
      <c r="TEX3" s="318"/>
      <c r="TEY3" s="318"/>
      <c r="TEZ3" s="318"/>
      <c r="TFA3" s="318"/>
      <c r="TFB3" s="318"/>
      <c r="TFC3" s="318"/>
      <c r="TFD3" s="318"/>
      <c r="TFE3" s="318"/>
      <c r="TFF3" s="318"/>
      <c r="TFG3" s="318"/>
      <c r="TFH3" s="318"/>
      <c r="TFI3" s="318"/>
      <c r="TFJ3" s="318"/>
      <c r="TFK3" s="318"/>
      <c r="TFL3" s="318"/>
      <c r="TFM3" s="318"/>
      <c r="TFN3" s="318"/>
      <c r="TFO3" s="318"/>
      <c r="TFP3" s="318"/>
      <c r="TFQ3" s="318"/>
      <c r="TFR3" s="318"/>
      <c r="TFS3" s="318"/>
      <c r="TFT3" s="318"/>
      <c r="TFU3" s="318"/>
      <c r="TFV3" s="318"/>
      <c r="TFW3" s="318"/>
      <c r="TFX3" s="318"/>
      <c r="TFY3" s="318"/>
      <c r="TFZ3" s="318"/>
      <c r="TGA3" s="318"/>
      <c r="TGB3" s="318"/>
      <c r="TGC3" s="318"/>
      <c r="TGD3" s="318"/>
      <c r="TGE3" s="318"/>
      <c r="TGF3" s="318"/>
      <c r="TGG3" s="318"/>
      <c r="TGH3" s="318"/>
      <c r="TGI3" s="318"/>
      <c r="TGJ3" s="318"/>
      <c r="TGK3" s="318"/>
      <c r="TGL3" s="318"/>
      <c r="TGM3" s="318"/>
      <c r="TGN3" s="318"/>
      <c r="TGO3" s="318"/>
      <c r="TGP3" s="318"/>
      <c r="TGQ3" s="318"/>
      <c r="TGR3" s="318"/>
      <c r="TGS3" s="318"/>
      <c r="TGT3" s="318"/>
      <c r="TGU3" s="318"/>
      <c r="TGV3" s="318"/>
      <c r="TGW3" s="318"/>
      <c r="TGX3" s="318"/>
      <c r="TGY3" s="318"/>
      <c r="TGZ3" s="318"/>
      <c r="THA3" s="318"/>
      <c r="THB3" s="318"/>
      <c r="THC3" s="318"/>
      <c r="THD3" s="318"/>
      <c r="THE3" s="318"/>
      <c r="THF3" s="318"/>
      <c r="THG3" s="318"/>
      <c r="THH3" s="318"/>
      <c r="THI3" s="318"/>
      <c r="THJ3" s="318"/>
      <c r="THK3" s="318"/>
      <c r="THL3" s="318"/>
      <c r="THM3" s="318"/>
      <c r="THN3" s="318"/>
      <c r="THO3" s="318"/>
      <c r="THP3" s="318"/>
      <c r="THQ3" s="318"/>
      <c r="THR3" s="318"/>
      <c r="THS3" s="318"/>
      <c r="THT3" s="318"/>
      <c r="THU3" s="318"/>
      <c r="THV3" s="318"/>
      <c r="THW3" s="318"/>
      <c r="THX3" s="318"/>
      <c r="THY3" s="318"/>
      <c r="THZ3" s="318"/>
      <c r="TIA3" s="318"/>
      <c r="TIB3" s="318"/>
      <c r="TIC3" s="318"/>
      <c r="TID3" s="318"/>
      <c r="TIE3" s="318"/>
      <c r="TIF3" s="318"/>
      <c r="TIG3" s="318"/>
      <c r="TIH3" s="318"/>
      <c r="TII3" s="318"/>
      <c r="TIJ3" s="318"/>
      <c r="TIK3" s="318"/>
      <c r="TIL3" s="318"/>
      <c r="TIM3" s="318"/>
      <c r="TIN3" s="318"/>
      <c r="TIO3" s="318"/>
      <c r="TIP3" s="318"/>
      <c r="TIQ3" s="318"/>
      <c r="TIR3" s="318"/>
      <c r="TIS3" s="318"/>
      <c r="TIT3" s="318"/>
      <c r="TIU3" s="318"/>
      <c r="TIV3" s="318"/>
      <c r="TIW3" s="318"/>
      <c r="TIX3" s="318"/>
      <c r="TIY3" s="318"/>
      <c r="TIZ3" s="318"/>
      <c r="TJA3" s="318"/>
      <c r="TJB3" s="318"/>
      <c r="TJC3" s="318"/>
      <c r="TJD3" s="318"/>
      <c r="TJE3" s="318"/>
      <c r="TJF3" s="318"/>
      <c r="TJG3" s="318"/>
      <c r="TJH3" s="318"/>
      <c r="TJI3" s="318"/>
      <c r="TJJ3" s="318"/>
      <c r="TJK3" s="318"/>
      <c r="TJL3" s="318"/>
      <c r="TJM3" s="318"/>
      <c r="TJN3" s="318"/>
      <c r="TJO3" s="318"/>
      <c r="TJP3" s="318"/>
      <c r="TJQ3" s="318"/>
      <c r="TJR3" s="318"/>
      <c r="TJS3" s="318"/>
      <c r="TJT3" s="318"/>
      <c r="TJU3" s="318"/>
      <c r="TJV3" s="318"/>
      <c r="TJW3" s="318"/>
      <c r="TJX3" s="318"/>
      <c r="TJY3" s="318"/>
      <c r="TJZ3" s="318"/>
      <c r="TKA3" s="318"/>
      <c r="TKB3" s="318"/>
      <c r="TKC3" s="318"/>
      <c r="TKD3" s="318"/>
      <c r="TKE3" s="318"/>
      <c r="TKF3" s="318"/>
      <c r="TKG3" s="318"/>
      <c r="TKH3" s="318"/>
      <c r="TKI3" s="318"/>
      <c r="TKJ3" s="318"/>
      <c r="TKK3" s="318"/>
      <c r="TKL3" s="318"/>
      <c r="TKM3" s="318"/>
      <c r="TKN3" s="318"/>
      <c r="TKO3" s="318"/>
      <c r="TKP3" s="318"/>
      <c r="TKQ3" s="318"/>
      <c r="TKR3" s="318"/>
      <c r="TKS3" s="318"/>
      <c r="TKT3" s="318"/>
      <c r="TKU3" s="318"/>
      <c r="TKV3" s="318"/>
      <c r="TKW3" s="318"/>
      <c r="TKX3" s="318"/>
      <c r="TKY3" s="318"/>
      <c r="TKZ3" s="318"/>
      <c r="TLA3" s="318"/>
      <c r="TLB3" s="318"/>
      <c r="TLC3" s="318"/>
      <c r="TLD3" s="318"/>
      <c r="TLE3" s="318"/>
      <c r="TLF3" s="318"/>
      <c r="TLG3" s="318"/>
      <c r="TLH3" s="318"/>
      <c r="TLI3" s="318"/>
      <c r="TLJ3" s="318"/>
      <c r="TLK3" s="318"/>
      <c r="TLL3" s="318"/>
      <c r="TLM3" s="318"/>
      <c r="TLN3" s="318"/>
      <c r="TLO3" s="318"/>
      <c r="TLP3" s="318"/>
      <c r="TLQ3" s="318"/>
      <c r="TLR3" s="318"/>
      <c r="TLS3" s="318"/>
      <c r="TLT3" s="318"/>
      <c r="TLU3" s="318"/>
      <c r="TLV3" s="318"/>
      <c r="TLW3" s="318"/>
      <c r="TLX3" s="318"/>
      <c r="TLY3" s="318"/>
      <c r="TLZ3" s="318"/>
      <c r="TMA3" s="318"/>
      <c r="TMB3" s="318"/>
      <c r="TMC3" s="318"/>
      <c r="TMD3" s="318"/>
      <c r="TME3" s="318"/>
      <c r="TMF3" s="318"/>
      <c r="TMG3" s="318"/>
      <c r="TMH3" s="318"/>
      <c r="TMI3" s="318"/>
      <c r="TMJ3" s="318"/>
      <c r="TMK3" s="318"/>
      <c r="TML3" s="318"/>
      <c r="TMM3" s="318"/>
      <c r="TMN3" s="318"/>
      <c r="TMO3" s="318"/>
      <c r="TMP3" s="318"/>
      <c r="TMQ3" s="318"/>
      <c r="TMR3" s="318"/>
      <c r="TMS3" s="318"/>
      <c r="TMT3" s="318"/>
      <c r="TMU3" s="318"/>
      <c r="TMV3" s="318"/>
      <c r="TMW3" s="318"/>
      <c r="TMX3" s="318"/>
      <c r="TMY3" s="318"/>
      <c r="TMZ3" s="318"/>
      <c r="TNA3" s="318"/>
      <c r="TNB3" s="318"/>
      <c r="TNC3" s="318"/>
      <c r="TND3" s="318"/>
      <c r="TNE3" s="318"/>
      <c r="TNF3" s="318"/>
      <c r="TNG3" s="318"/>
      <c r="TNH3" s="318"/>
      <c r="TNI3" s="318"/>
      <c r="TNJ3" s="318"/>
      <c r="TNK3" s="318"/>
      <c r="TNL3" s="318"/>
      <c r="TNM3" s="318"/>
      <c r="TNN3" s="318"/>
      <c r="TNO3" s="318"/>
      <c r="TNP3" s="318"/>
      <c r="TNQ3" s="318"/>
      <c r="TNR3" s="318"/>
      <c r="TNS3" s="318"/>
      <c r="TNT3" s="318"/>
      <c r="TNU3" s="318"/>
      <c r="TNV3" s="318"/>
      <c r="TNW3" s="318"/>
      <c r="TNX3" s="318"/>
      <c r="TNY3" s="318"/>
      <c r="TNZ3" s="318"/>
      <c r="TOA3" s="318"/>
      <c r="TOB3" s="318"/>
      <c r="TOC3" s="318"/>
      <c r="TOD3" s="318"/>
      <c r="TOE3" s="318"/>
      <c r="TOF3" s="318"/>
      <c r="TOG3" s="318"/>
      <c r="TOH3" s="318"/>
      <c r="TOI3" s="318"/>
      <c r="TOJ3" s="318"/>
      <c r="TOK3" s="318"/>
      <c r="TOL3" s="318"/>
      <c r="TOM3" s="318"/>
      <c r="TON3" s="318"/>
      <c r="TOO3" s="318"/>
      <c r="TOP3" s="318"/>
      <c r="TOQ3" s="318"/>
      <c r="TOR3" s="318"/>
      <c r="TOS3" s="318"/>
      <c r="TOT3" s="318"/>
      <c r="TOU3" s="318"/>
      <c r="TOV3" s="318"/>
      <c r="TOW3" s="318"/>
      <c r="TOX3" s="318"/>
      <c r="TOY3" s="318"/>
      <c r="TOZ3" s="318"/>
      <c r="TPA3" s="318"/>
      <c r="TPB3" s="318"/>
      <c r="TPC3" s="318"/>
      <c r="TPD3" s="318"/>
      <c r="TPE3" s="318"/>
      <c r="TPF3" s="318"/>
      <c r="TPG3" s="318"/>
      <c r="TPH3" s="318"/>
      <c r="TPI3" s="318"/>
      <c r="TPJ3" s="318"/>
      <c r="TPK3" s="318"/>
      <c r="TPL3" s="318"/>
      <c r="TPM3" s="318"/>
      <c r="TPN3" s="318"/>
      <c r="TPO3" s="318"/>
      <c r="TPP3" s="318"/>
      <c r="TPQ3" s="318"/>
      <c r="TPR3" s="318"/>
      <c r="TPS3" s="318"/>
      <c r="TPT3" s="318"/>
      <c r="TPU3" s="318"/>
      <c r="TPV3" s="318"/>
      <c r="TPW3" s="318"/>
      <c r="TPX3" s="318"/>
      <c r="TPY3" s="318"/>
      <c r="TPZ3" s="318"/>
      <c r="TQA3" s="318"/>
      <c r="TQB3" s="318"/>
      <c r="TQC3" s="318"/>
      <c r="TQD3" s="318"/>
      <c r="TQE3" s="318"/>
      <c r="TQF3" s="318"/>
      <c r="TQG3" s="318"/>
      <c r="TQH3" s="318"/>
      <c r="TQI3" s="318"/>
      <c r="TQJ3" s="318"/>
      <c r="TQK3" s="318"/>
      <c r="TQL3" s="318"/>
      <c r="TQM3" s="318"/>
      <c r="TQN3" s="318"/>
      <c r="TQO3" s="318"/>
      <c r="TQP3" s="318"/>
      <c r="TQQ3" s="318"/>
      <c r="TQR3" s="318"/>
      <c r="TQS3" s="318"/>
      <c r="TQT3" s="318"/>
      <c r="TQU3" s="318"/>
      <c r="TQV3" s="318"/>
      <c r="TQW3" s="318"/>
      <c r="TQX3" s="318"/>
      <c r="TQY3" s="318"/>
      <c r="TQZ3" s="318"/>
      <c r="TRA3" s="318"/>
      <c r="TRB3" s="318"/>
      <c r="TRC3" s="318"/>
      <c r="TRD3" s="318"/>
      <c r="TRE3" s="318"/>
      <c r="TRF3" s="318"/>
      <c r="TRG3" s="318"/>
      <c r="TRH3" s="318"/>
      <c r="TRI3" s="318"/>
      <c r="TRJ3" s="318"/>
      <c r="TRK3" s="318"/>
      <c r="TRL3" s="318"/>
      <c r="TRM3" s="318"/>
      <c r="TRN3" s="318"/>
      <c r="TRO3" s="318"/>
      <c r="TRP3" s="318"/>
      <c r="TRQ3" s="318"/>
      <c r="TRR3" s="318"/>
      <c r="TRS3" s="318"/>
      <c r="TRT3" s="318"/>
      <c r="TRU3" s="318"/>
      <c r="TRV3" s="318"/>
      <c r="TRW3" s="318"/>
      <c r="TRX3" s="318"/>
      <c r="TRY3" s="318"/>
      <c r="TRZ3" s="318"/>
      <c r="TSA3" s="318"/>
      <c r="TSB3" s="318"/>
      <c r="TSC3" s="318"/>
      <c r="TSD3" s="318"/>
      <c r="TSE3" s="318"/>
      <c r="TSF3" s="318"/>
      <c r="TSG3" s="318"/>
      <c r="TSH3" s="318"/>
      <c r="TSI3" s="318"/>
      <c r="TSJ3" s="318"/>
      <c r="TSK3" s="318"/>
      <c r="TSL3" s="318"/>
      <c r="TSM3" s="318"/>
      <c r="TSN3" s="318"/>
      <c r="TSO3" s="318"/>
      <c r="TSP3" s="318"/>
      <c r="TSQ3" s="318"/>
      <c r="TSR3" s="318"/>
      <c r="TSS3" s="318"/>
      <c r="TST3" s="318"/>
      <c r="TSU3" s="318"/>
      <c r="TSV3" s="318"/>
      <c r="TSW3" s="318"/>
      <c r="TSX3" s="318"/>
      <c r="TSY3" s="318"/>
      <c r="TSZ3" s="318"/>
      <c r="TTA3" s="318"/>
      <c r="TTB3" s="318"/>
      <c r="TTC3" s="318"/>
      <c r="TTD3" s="318"/>
      <c r="TTE3" s="318"/>
      <c r="TTF3" s="318"/>
      <c r="TTG3" s="318"/>
      <c r="TTH3" s="318"/>
      <c r="TTI3" s="318"/>
      <c r="TTJ3" s="318"/>
      <c r="TTK3" s="318"/>
      <c r="TTL3" s="318"/>
      <c r="TTM3" s="318"/>
      <c r="TTN3" s="318"/>
      <c r="TTO3" s="318"/>
      <c r="TTP3" s="318"/>
      <c r="TTQ3" s="318"/>
      <c r="TTR3" s="318"/>
      <c r="TTS3" s="318"/>
      <c r="TTT3" s="318"/>
      <c r="TTU3" s="318"/>
      <c r="TTV3" s="318"/>
      <c r="TTW3" s="318"/>
      <c r="TTX3" s="318"/>
      <c r="TTY3" s="318"/>
      <c r="TTZ3" s="318"/>
      <c r="TUA3" s="318"/>
      <c r="TUB3" s="318"/>
      <c r="TUC3" s="318"/>
      <c r="TUD3" s="318"/>
      <c r="TUE3" s="318"/>
      <c r="TUF3" s="318"/>
      <c r="TUG3" s="318"/>
      <c r="TUH3" s="318"/>
      <c r="TUI3" s="318"/>
      <c r="TUJ3" s="318"/>
      <c r="TUK3" s="318"/>
      <c r="TUL3" s="318"/>
      <c r="TUM3" s="318"/>
      <c r="TUN3" s="318"/>
      <c r="TUO3" s="318"/>
      <c r="TUP3" s="318"/>
      <c r="TUQ3" s="318"/>
      <c r="TUR3" s="318"/>
      <c r="TUS3" s="318"/>
      <c r="TUT3" s="318"/>
      <c r="TUU3" s="318"/>
      <c r="TUV3" s="318"/>
      <c r="TUW3" s="318"/>
      <c r="TUX3" s="318"/>
      <c r="TUY3" s="318"/>
      <c r="TUZ3" s="318"/>
      <c r="TVA3" s="318"/>
      <c r="TVB3" s="318"/>
      <c r="TVC3" s="318"/>
      <c r="TVD3" s="318"/>
      <c r="TVE3" s="318"/>
      <c r="TVF3" s="318"/>
      <c r="TVG3" s="318"/>
      <c r="TVH3" s="318"/>
      <c r="TVI3" s="318"/>
      <c r="TVJ3" s="318"/>
      <c r="TVK3" s="318"/>
      <c r="TVL3" s="318"/>
      <c r="TVM3" s="318"/>
      <c r="TVN3" s="318"/>
      <c r="TVO3" s="318"/>
      <c r="TVP3" s="318"/>
      <c r="TVQ3" s="318"/>
      <c r="TVR3" s="318"/>
      <c r="TVS3" s="318"/>
      <c r="TVT3" s="318"/>
      <c r="TVU3" s="318"/>
      <c r="TVV3" s="318"/>
      <c r="TVW3" s="318"/>
      <c r="TVX3" s="318"/>
      <c r="TVY3" s="318"/>
      <c r="TVZ3" s="318"/>
      <c r="TWA3" s="318"/>
      <c r="TWB3" s="318"/>
      <c r="TWC3" s="318"/>
      <c r="TWD3" s="318"/>
      <c r="TWE3" s="318"/>
      <c r="TWF3" s="318"/>
      <c r="TWG3" s="318"/>
      <c r="TWH3" s="318"/>
      <c r="TWI3" s="318"/>
      <c r="TWJ3" s="318"/>
      <c r="TWK3" s="318"/>
      <c r="TWL3" s="318"/>
      <c r="TWM3" s="318"/>
      <c r="TWN3" s="318"/>
      <c r="TWO3" s="318"/>
      <c r="TWP3" s="318"/>
      <c r="TWQ3" s="318"/>
      <c r="TWR3" s="318"/>
      <c r="TWS3" s="318"/>
      <c r="TWT3" s="318"/>
      <c r="TWU3" s="318"/>
      <c r="TWV3" s="318"/>
      <c r="TWW3" s="318"/>
      <c r="TWX3" s="318"/>
      <c r="TWY3" s="318"/>
      <c r="TWZ3" s="318"/>
      <c r="TXA3" s="318"/>
      <c r="TXB3" s="318"/>
      <c r="TXC3" s="318"/>
      <c r="TXD3" s="318"/>
      <c r="TXE3" s="318"/>
      <c r="TXF3" s="318"/>
      <c r="TXG3" s="318"/>
      <c r="TXH3" s="318"/>
      <c r="TXI3" s="318"/>
      <c r="TXJ3" s="318"/>
      <c r="TXK3" s="318"/>
      <c r="TXL3" s="318"/>
      <c r="TXM3" s="318"/>
      <c r="TXN3" s="318"/>
      <c r="TXO3" s="318"/>
      <c r="TXP3" s="318"/>
      <c r="TXQ3" s="318"/>
      <c r="TXR3" s="318"/>
      <c r="TXS3" s="318"/>
      <c r="TXT3" s="318"/>
      <c r="TXU3" s="318"/>
      <c r="TXV3" s="318"/>
      <c r="TXW3" s="318"/>
      <c r="TXX3" s="318"/>
      <c r="TXY3" s="318"/>
      <c r="TXZ3" s="318"/>
      <c r="TYA3" s="318"/>
      <c r="TYB3" s="318"/>
      <c r="TYC3" s="318"/>
      <c r="TYD3" s="318"/>
      <c r="TYE3" s="318"/>
      <c r="TYF3" s="318"/>
      <c r="TYG3" s="318"/>
      <c r="TYH3" s="318"/>
      <c r="TYI3" s="318"/>
      <c r="TYJ3" s="318"/>
      <c r="TYK3" s="318"/>
      <c r="TYL3" s="318"/>
      <c r="TYM3" s="318"/>
      <c r="TYN3" s="318"/>
      <c r="TYO3" s="318"/>
      <c r="TYP3" s="318"/>
      <c r="TYQ3" s="318"/>
      <c r="TYR3" s="318"/>
      <c r="TYS3" s="318"/>
      <c r="TYT3" s="318"/>
      <c r="TYU3" s="318"/>
      <c r="TYV3" s="318"/>
      <c r="TYW3" s="318"/>
      <c r="TYX3" s="318"/>
      <c r="TYY3" s="318"/>
      <c r="TYZ3" s="318"/>
      <c r="TZA3" s="318"/>
      <c r="TZB3" s="318"/>
      <c r="TZC3" s="318"/>
      <c r="TZD3" s="318"/>
      <c r="TZE3" s="318"/>
      <c r="TZF3" s="318"/>
      <c r="TZG3" s="318"/>
      <c r="TZH3" s="318"/>
      <c r="TZI3" s="318"/>
      <c r="TZJ3" s="318"/>
      <c r="TZK3" s="318"/>
      <c r="TZL3" s="318"/>
      <c r="TZM3" s="318"/>
      <c r="TZN3" s="318"/>
      <c r="TZO3" s="318"/>
      <c r="TZP3" s="318"/>
      <c r="TZQ3" s="318"/>
      <c r="TZR3" s="318"/>
      <c r="TZS3" s="318"/>
      <c r="TZT3" s="318"/>
      <c r="TZU3" s="318"/>
      <c r="TZV3" s="318"/>
      <c r="TZW3" s="318"/>
      <c r="TZX3" s="318"/>
      <c r="TZY3" s="318"/>
      <c r="TZZ3" s="318"/>
      <c r="UAA3" s="318"/>
      <c r="UAB3" s="318"/>
      <c r="UAC3" s="318"/>
      <c r="UAD3" s="318"/>
      <c r="UAE3" s="318"/>
      <c r="UAF3" s="318"/>
      <c r="UAG3" s="318"/>
      <c r="UAH3" s="318"/>
      <c r="UAI3" s="318"/>
      <c r="UAJ3" s="318"/>
      <c r="UAK3" s="318"/>
      <c r="UAL3" s="318"/>
      <c r="UAM3" s="318"/>
      <c r="UAN3" s="318"/>
      <c r="UAO3" s="318"/>
      <c r="UAP3" s="318"/>
      <c r="UAQ3" s="318"/>
      <c r="UAR3" s="318"/>
      <c r="UAS3" s="318"/>
      <c r="UAT3" s="318"/>
      <c r="UAU3" s="318"/>
      <c r="UAV3" s="318"/>
      <c r="UAW3" s="318"/>
      <c r="UAX3" s="318"/>
      <c r="UAY3" s="318"/>
      <c r="UAZ3" s="318"/>
      <c r="UBA3" s="318"/>
      <c r="UBB3" s="318"/>
      <c r="UBC3" s="318"/>
      <c r="UBD3" s="318"/>
      <c r="UBE3" s="318"/>
      <c r="UBF3" s="318"/>
      <c r="UBG3" s="318"/>
      <c r="UBH3" s="318"/>
      <c r="UBI3" s="318"/>
      <c r="UBJ3" s="318"/>
      <c r="UBK3" s="318"/>
      <c r="UBL3" s="318"/>
      <c r="UBM3" s="318"/>
      <c r="UBN3" s="318"/>
      <c r="UBO3" s="318"/>
      <c r="UBP3" s="318"/>
      <c r="UBQ3" s="318"/>
      <c r="UBR3" s="318"/>
      <c r="UBS3" s="318"/>
      <c r="UBT3" s="318"/>
      <c r="UBU3" s="318"/>
      <c r="UBV3" s="318"/>
      <c r="UBW3" s="318"/>
      <c r="UBX3" s="318"/>
      <c r="UBY3" s="318"/>
      <c r="UBZ3" s="318"/>
      <c r="UCA3" s="318"/>
      <c r="UCB3" s="318"/>
      <c r="UCC3" s="318"/>
      <c r="UCD3" s="318"/>
      <c r="UCE3" s="318"/>
      <c r="UCF3" s="318"/>
      <c r="UCG3" s="318"/>
      <c r="UCH3" s="318"/>
      <c r="UCI3" s="318"/>
      <c r="UCJ3" s="318"/>
      <c r="UCK3" s="318"/>
      <c r="UCL3" s="318"/>
      <c r="UCM3" s="318"/>
      <c r="UCN3" s="318"/>
      <c r="UCO3" s="318"/>
      <c r="UCP3" s="318"/>
      <c r="UCQ3" s="318"/>
      <c r="UCR3" s="318"/>
      <c r="UCS3" s="318"/>
      <c r="UCT3" s="318"/>
      <c r="UCU3" s="318"/>
      <c r="UCV3" s="318"/>
      <c r="UCW3" s="318"/>
      <c r="UCX3" s="318"/>
      <c r="UCY3" s="318"/>
      <c r="UCZ3" s="318"/>
      <c r="UDA3" s="318"/>
      <c r="UDB3" s="318"/>
      <c r="UDC3" s="318"/>
      <c r="UDD3" s="318"/>
      <c r="UDE3" s="318"/>
      <c r="UDF3" s="318"/>
      <c r="UDG3" s="318"/>
      <c r="UDH3" s="318"/>
      <c r="UDI3" s="318"/>
      <c r="UDJ3" s="318"/>
      <c r="UDK3" s="318"/>
      <c r="UDL3" s="318"/>
      <c r="UDM3" s="318"/>
      <c r="UDN3" s="318"/>
      <c r="UDO3" s="318"/>
      <c r="UDP3" s="318"/>
      <c r="UDQ3" s="318"/>
      <c r="UDR3" s="318"/>
      <c r="UDS3" s="318"/>
      <c r="UDT3" s="318"/>
      <c r="UDU3" s="318"/>
      <c r="UDV3" s="318"/>
      <c r="UDW3" s="318"/>
      <c r="UDX3" s="318"/>
      <c r="UDY3" s="318"/>
      <c r="UDZ3" s="318"/>
      <c r="UEA3" s="318"/>
      <c r="UEB3" s="318"/>
      <c r="UEC3" s="318"/>
      <c r="UED3" s="318"/>
      <c r="UEE3" s="318"/>
      <c r="UEF3" s="318"/>
      <c r="UEG3" s="318"/>
      <c r="UEH3" s="318"/>
      <c r="UEI3" s="318"/>
      <c r="UEJ3" s="318"/>
      <c r="UEK3" s="318"/>
      <c r="UEL3" s="318"/>
      <c r="UEM3" s="318"/>
      <c r="UEN3" s="318"/>
      <c r="UEO3" s="318"/>
      <c r="UEP3" s="318"/>
      <c r="UEQ3" s="318"/>
      <c r="UER3" s="318"/>
      <c r="UES3" s="318"/>
      <c r="UET3" s="318"/>
      <c r="UEU3" s="318"/>
      <c r="UEV3" s="318"/>
      <c r="UEW3" s="318"/>
      <c r="UEX3" s="318"/>
      <c r="UEY3" s="318"/>
      <c r="UEZ3" s="318"/>
      <c r="UFA3" s="318"/>
      <c r="UFB3" s="318"/>
      <c r="UFC3" s="318"/>
      <c r="UFD3" s="318"/>
      <c r="UFE3" s="318"/>
      <c r="UFF3" s="318"/>
      <c r="UFG3" s="318"/>
      <c r="UFH3" s="318"/>
      <c r="UFI3" s="318"/>
      <c r="UFJ3" s="318"/>
      <c r="UFK3" s="318"/>
      <c r="UFL3" s="318"/>
      <c r="UFM3" s="318"/>
      <c r="UFN3" s="318"/>
      <c r="UFO3" s="318"/>
      <c r="UFP3" s="318"/>
      <c r="UFQ3" s="318"/>
      <c r="UFR3" s="318"/>
      <c r="UFS3" s="318"/>
      <c r="UFT3" s="318"/>
      <c r="UFU3" s="318"/>
      <c r="UFV3" s="318"/>
      <c r="UFW3" s="318"/>
      <c r="UFX3" s="318"/>
      <c r="UFY3" s="318"/>
      <c r="UFZ3" s="318"/>
      <c r="UGA3" s="318"/>
      <c r="UGB3" s="318"/>
      <c r="UGC3" s="318"/>
      <c r="UGD3" s="318"/>
      <c r="UGE3" s="318"/>
      <c r="UGF3" s="318"/>
      <c r="UGG3" s="318"/>
      <c r="UGH3" s="318"/>
      <c r="UGI3" s="318"/>
      <c r="UGJ3" s="318"/>
      <c r="UGK3" s="318"/>
      <c r="UGL3" s="318"/>
      <c r="UGM3" s="318"/>
      <c r="UGN3" s="318"/>
      <c r="UGO3" s="318"/>
      <c r="UGP3" s="318"/>
      <c r="UGQ3" s="318"/>
      <c r="UGR3" s="318"/>
      <c r="UGS3" s="318"/>
      <c r="UGT3" s="318"/>
      <c r="UGU3" s="318"/>
      <c r="UGV3" s="318"/>
      <c r="UGW3" s="318"/>
      <c r="UGX3" s="318"/>
      <c r="UGY3" s="318"/>
      <c r="UGZ3" s="318"/>
      <c r="UHA3" s="318"/>
      <c r="UHB3" s="318"/>
      <c r="UHC3" s="318"/>
      <c r="UHD3" s="318"/>
      <c r="UHE3" s="318"/>
      <c r="UHF3" s="318"/>
      <c r="UHG3" s="318"/>
      <c r="UHH3" s="318"/>
      <c r="UHI3" s="318"/>
      <c r="UHJ3" s="318"/>
      <c r="UHK3" s="318"/>
      <c r="UHL3" s="318"/>
      <c r="UHM3" s="318"/>
      <c r="UHN3" s="318"/>
      <c r="UHO3" s="318"/>
      <c r="UHP3" s="318"/>
      <c r="UHQ3" s="318"/>
      <c r="UHR3" s="318"/>
      <c r="UHS3" s="318"/>
      <c r="UHT3" s="318"/>
      <c r="UHU3" s="318"/>
      <c r="UHV3" s="318"/>
      <c r="UHW3" s="318"/>
      <c r="UHX3" s="318"/>
      <c r="UHY3" s="318"/>
      <c r="UHZ3" s="318"/>
      <c r="UIA3" s="318"/>
      <c r="UIB3" s="318"/>
      <c r="UIC3" s="318"/>
      <c r="UID3" s="318"/>
      <c r="UIE3" s="318"/>
      <c r="UIF3" s="318"/>
      <c r="UIG3" s="318"/>
      <c r="UIH3" s="318"/>
      <c r="UII3" s="318"/>
      <c r="UIJ3" s="318"/>
      <c r="UIK3" s="318"/>
      <c r="UIL3" s="318"/>
      <c r="UIM3" s="318"/>
      <c r="UIN3" s="318"/>
      <c r="UIO3" s="318"/>
      <c r="UIP3" s="318"/>
      <c r="UIQ3" s="318"/>
      <c r="UIR3" s="318"/>
      <c r="UIS3" s="318"/>
      <c r="UIT3" s="318"/>
      <c r="UIU3" s="318"/>
      <c r="UIV3" s="318"/>
      <c r="UIW3" s="318"/>
      <c r="UIX3" s="318"/>
      <c r="UIY3" s="318"/>
      <c r="UIZ3" s="318"/>
      <c r="UJA3" s="318"/>
      <c r="UJB3" s="318"/>
      <c r="UJC3" s="318"/>
      <c r="UJD3" s="318"/>
      <c r="UJE3" s="318"/>
      <c r="UJF3" s="318"/>
      <c r="UJG3" s="318"/>
      <c r="UJH3" s="318"/>
      <c r="UJI3" s="318"/>
      <c r="UJJ3" s="318"/>
      <c r="UJK3" s="318"/>
      <c r="UJL3" s="318"/>
      <c r="UJM3" s="318"/>
      <c r="UJN3" s="318"/>
      <c r="UJO3" s="318"/>
      <c r="UJP3" s="318"/>
      <c r="UJQ3" s="318"/>
      <c r="UJR3" s="318"/>
      <c r="UJS3" s="318"/>
      <c r="UJT3" s="318"/>
      <c r="UJU3" s="318"/>
      <c r="UJV3" s="318"/>
      <c r="UJW3" s="318"/>
      <c r="UJX3" s="318"/>
      <c r="UJY3" s="318"/>
      <c r="UJZ3" s="318"/>
      <c r="UKA3" s="318"/>
      <c r="UKB3" s="318"/>
      <c r="UKC3" s="318"/>
      <c r="UKD3" s="318"/>
      <c r="UKE3" s="318"/>
      <c r="UKF3" s="318"/>
      <c r="UKG3" s="318"/>
      <c r="UKH3" s="318"/>
      <c r="UKI3" s="318"/>
      <c r="UKJ3" s="318"/>
      <c r="UKK3" s="318"/>
      <c r="UKL3" s="318"/>
      <c r="UKM3" s="318"/>
      <c r="UKN3" s="318"/>
      <c r="UKO3" s="318"/>
      <c r="UKP3" s="318"/>
      <c r="UKQ3" s="318"/>
      <c r="UKR3" s="318"/>
      <c r="UKS3" s="318"/>
      <c r="UKT3" s="318"/>
      <c r="UKU3" s="318"/>
      <c r="UKV3" s="318"/>
      <c r="UKW3" s="318"/>
      <c r="UKX3" s="318"/>
      <c r="UKY3" s="318"/>
      <c r="UKZ3" s="318"/>
      <c r="ULA3" s="318"/>
      <c r="ULB3" s="318"/>
      <c r="ULC3" s="318"/>
      <c r="ULD3" s="318"/>
      <c r="ULE3" s="318"/>
      <c r="ULF3" s="318"/>
      <c r="ULG3" s="318"/>
      <c r="ULH3" s="318"/>
      <c r="ULI3" s="318"/>
      <c r="ULJ3" s="318"/>
      <c r="ULK3" s="318"/>
      <c r="ULL3" s="318"/>
      <c r="ULM3" s="318"/>
      <c r="ULN3" s="318"/>
      <c r="ULO3" s="318"/>
      <c r="ULP3" s="318"/>
      <c r="ULQ3" s="318"/>
      <c r="ULR3" s="318"/>
      <c r="ULS3" s="318"/>
      <c r="ULT3" s="318"/>
      <c r="ULU3" s="318"/>
      <c r="ULV3" s="318"/>
      <c r="ULW3" s="318"/>
      <c r="ULX3" s="318"/>
      <c r="ULY3" s="318"/>
      <c r="ULZ3" s="318"/>
      <c r="UMA3" s="318"/>
      <c r="UMB3" s="318"/>
      <c r="UMC3" s="318"/>
      <c r="UMD3" s="318"/>
      <c r="UME3" s="318"/>
      <c r="UMF3" s="318"/>
      <c r="UMG3" s="318"/>
      <c r="UMH3" s="318"/>
      <c r="UMI3" s="318"/>
      <c r="UMJ3" s="318"/>
      <c r="UMK3" s="318"/>
      <c r="UML3" s="318"/>
      <c r="UMM3" s="318"/>
      <c r="UMN3" s="318"/>
      <c r="UMO3" s="318"/>
      <c r="UMP3" s="318"/>
      <c r="UMQ3" s="318"/>
      <c r="UMR3" s="318"/>
      <c r="UMS3" s="318"/>
      <c r="UMT3" s="318"/>
      <c r="UMU3" s="318"/>
      <c r="UMV3" s="318"/>
      <c r="UMW3" s="318"/>
      <c r="UMX3" s="318"/>
      <c r="UMY3" s="318"/>
      <c r="UMZ3" s="318"/>
      <c r="UNA3" s="318"/>
      <c r="UNB3" s="318"/>
      <c r="UNC3" s="318"/>
      <c r="UND3" s="318"/>
      <c r="UNE3" s="318"/>
      <c r="UNF3" s="318"/>
      <c r="UNG3" s="318"/>
      <c r="UNH3" s="318"/>
      <c r="UNI3" s="318"/>
      <c r="UNJ3" s="318"/>
      <c r="UNK3" s="318"/>
      <c r="UNL3" s="318"/>
      <c r="UNM3" s="318"/>
      <c r="UNN3" s="318"/>
      <c r="UNO3" s="318"/>
      <c r="UNP3" s="318"/>
      <c r="UNQ3" s="318"/>
      <c r="UNR3" s="318"/>
      <c r="UNS3" s="318"/>
      <c r="UNT3" s="318"/>
      <c r="UNU3" s="318"/>
      <c r="UNV3" s="318"/>
      <c r="UNW3" s="318"/>
      <c r="UNX3" s="318"/>
      <c r="UNY3" s="318"/>
      <c r="UNZ3" s="318"/>
      <c r="UOA3" s="318"/>
      <c r="UOB3" s="318"/>
      <c r="UOC3" s="318"/>
      <c r="UOD3" s="318"/>
      <c r="UOE3" s="318"/>
      <c r="UOF3" s="318"/>
      <c r="UOG3" s="318"/>
      <c r="UOH3" s="318"/>
      <c r="UOI3" s="318"/>
      <c r="UOJ3" s="318"/>
      <c r="UOK3" s="318"/>
      <c r="UOL3" s="318"/>
      <c r="UOM3" s="318"/>
      <c r="UON3" s="318"/>
      <c r="UOO3" s="318"/>
      <c r="UOP3" s="318"/>
      <c r="UOQ3" s="318"/>
      <c r="UOR3" s="318"/>
      <c r="UOS3" s="318"/>
      <c r="UOT3" s="318"/>
      <c r="UOU3" s="318"/>
      <c r="UOV3" s="318"/>
      <c r="UOW3" s="318"/>
      <c r="UOX3" s="318"/>
      <c r="UOY3" s="318"/>
      <c r="UOZ3" s="318"/>
      <c r="UPA3" s="318"/>
      <c r="UPB3" s="318"/>
      <c r="UPC3" s="318"/>
      <c r="UPD3" s="318"/>
      <c r="UPE3" s="318"/>
      <c r="UPF3" s="318"/>
      <c r="UPG3" s="318"/>
      <c r="UPH3" s="318"/>
      <c r="UPI3" s="318"/>
      <c r="UPJ3" s="318"/>
      <c r="UPK3" s="318"/>
      <c r="UPL3" s="318"/>
      <c r="UPM3" s="318"/>
      <c r="UPN3" s="318"/>
      <c r="UPO3" s="318"/>
      <c r="UPP3" s="318"/>
      <c r="UPQ3" s="318"/>
      <c r="UPR3" s="318"/>
      <c r="UPS3" s="318"/>
      <c r="UPT3" s="318"/>
      <c r="UPU3" s="318"/>
      <c r="UPV3" s="318"/>
      <c r="UPW3" s="318"/>
      <c r="UPX3" s="318"/>
      <c r="UPY3" s="318"/>
      <c r="UPZ3" s="318"/>
      <c r="UQA3" s="318"/>
      <c r="UQB3" s="318"/>
      <c r="UQC3" s="318"/>
      <c r="UQD3" s="318"/>
      <c r="UQE3" s="318"/>
      <c r="UQF3" s="318"/>
      <c r="UQG3" s="318"/>
      <c r="UQH3" s="318"/>
      <c r="UQI3" s="318"/>
      <c r="UQJ3" s="318"/>
      <c r="UQK3" s="318"/>
      <c r="UQL3" s="318"/>
      <c r="UQM3" s="318"/>
      <c r="UQN3" s="318"/>
      <c r="UQO3" s="318"/>
      <c r="UQP3" s="318"/>
      <c r="UQQ3" s="318"/>
      <c r="UQR3" s="318"/>
      <c r="UQS3" s="318"/>
      <c r="UQT3" s="318"/>
      <c r="UQU3" s="318"/>
      <c r="UQV3" s="318"/>
      <c r="UQW3" s="318"/>
      <c r="UQX3" s="318"/>
      <c r="UQY3" s="318"/>
      <c r="UQZ3" s="318"/>
      <c r="URA3" s="318"/>
      <c r="URB3" s="318"/>
      <c r="URC3" s="318"/>
      <c r="URD3" s="318"/>
      <c r="URE3" s="318"/>
      <c r="URF3" s="318"/>
      <c r="URG3" s="318"/>
      <c r="URH3" s="318"/>
      <c r="URI3" s="318"/>
      <c r="URJ3" s="318"/>
      <c r="URK3" s="318"/>
      <c r="URL3" s="318"/>
      <c r="URM3" s="318"/>
      <c r="URN3" s="318"/>
      <c r="URO3" s="318"/>
      <c r="URP3" s="318"/>
      <c r="URQ3" s="318"/>
      <c r="URR3" s="318"/>
      <c r="URS3" s="318"/>
      <c r="URT3" s="318"/>
      <c r="URU3" s="318"/>
      <c r="URV3" s="318"/>
      <c r="URW3" s="318"/>
      <c r="URX3" s="318"/>
      <c r="URY3" s="318"/>
      <c r="URZ3" s="318"/>
      <c r="USA3" s="318"/>
      <c r="USB3" s="318"/>
      <c r="USC3" s="318"/>
      <c r="USD3" s="318"/>
      <c r="USE3" s="318"/>
      <c r="USF3" s="318"/>
      <c r="USG3" s="318"/>
      <c r="USH3" s="318"/>
      <c r="USI3" s="318"/>
      <c r="USJ3" s="318"/>
      <c r="USK3" s="318"/>
      <c r="USL3" s="318"/>
      <c r="USM3" s="318"/>
      <c r="USN3" s="318"/>
      <c r="USO3" s="318"/>
      <c r="USP3" s="318"/>
      <c r="USQ3" s="318"/>
      <c r="USR3" s="318"/>
      <c r="USS3" s="318"/>
      <c r="UST3" s="318"/>
      <c r="USU3" s="318"/>
      <c r="USV3" s="318"/>
      <c r="USW3" s="318"/>
      <c r="USX3" s="318"/>
      <c r="USY3" s="318"/>
      <c r="USZ3" s="318"/>
      <c r="UTA3" s="318"/>
      <c r="UTB3" s="318"/>
      <c r="UTC3" s="318"/>
      <c r="UTD3" s="318"/>
      <c r="UTE3" s="318"/>
      <c r="UTF3" s="318"/>
      <c r="UTG3" s="318"/>
      <c r="UTH3" s="318"/>
      <c r="UTI3" s="318"/>
      <c r="UTJ3" s="318"/>
      <c r="UTK3" s="318"/>
      <c r="UTL3" s="318"/>
      <c r="UTM3" s="318"/>
      <c r="UTN3" s="318"/>
      <c r="UTO3" s="318"/>
      <c r="UTP3" s="318"/>
      <c r="UTQ3" s="318"/>
      <c r="UTR3" s="318"/>
      <c r="UTS3" s="318"/>
      <c r="UTT3" s="318"/>
      <c r="UTU3" s="318"/>
      <c r="UTV3" s="318"/>
      <c r="UTW3" s="318"/>
      <c r="UTX3" s="318"/>
      <c r="UTY3" s="318"/>
      <c r="UTZ3" s="318"/>
      <c r="UUA3" s="318"/>
      <c r="UUB3" s="318"/>
      <c r="UUC3" s="318"/>
      <c r="UUD3" s="318"/>
      <c r="UUE3" s="318"/>
      <c r="UUF3" s="318"/>
      <c r="UUG3" s="318"/>
      <c r="UUH3" s="318"/>
      <c r="UUI3" s="318"/>
      <c r="UUJ3" s="318"/>
      <c r="UUK3" s="318"/>
      <c r="UUL3" s="318"/>
      <c r="UUM3" s="318"/>
      <c r="UUN3" s="318"/>
      <c r="UUO3" s="318"/>
      <c r="UUP3" s="318"/>
      <c r="UUQ3" s="318"/>
      <c r="UUR3" s="318"/>
      <c r="UUS3" s="318"/>
      <c r="UUT3" s="318"/>
      <c r="UUU3" s="318"/>
      <c r="UUV3" s="318"/>
      <c r="UUW3" s="318"/>
      <c r="UUX3" s="318"/>
      <c r="UUY3" s="318"/>
      <c r="UUZ3" s="318"/>
      <c r="UVA3" s="318"/>
      <c r="UVB3" s="318"/>
      <c r="UVC3" s="318"/>
      <c r="UVD3" s="318"/>
      <c r="UVE3" s="318"/>
      <c r="UVF3" s="318"/>
      <c r="UVG3" s="318"/>
      <c r="UVH3" s="318"/>
      <c r="UVI3" s="318"/>
      <c r="UVJ3" s="318"/>
      <c r="UVK3" s="318"/>
      <c r="UVL3" s="318"/>
      <c r="UVM3" s="318"/>
      <c r="UVN3" s="318"/>
      <c r="UVO3" s="318"/>
      <c r="UVP3" s="318"/>
      <c r="UVQ3" s="318"/>
      <c r="UVR3" s="318"/>
      <c r="UVS3" s="318"/>
      <c r="UVT3" s="318"/>
      <c r="UVU3" s="318"/>
      <c r="UVV3" s="318"/>
      <c r="UVW3" s="318"/>
      <c r="UVX3" s="318"/>
      <c r="UVY3" s="318"/>
      <c r="UVZ3" s="318"/>
      <c r="UWA3" s="318"/>
      <c r="UWB3" s="318"/>
      <c r="UWC3" s="318"/>
      <c r="UWD3" s="318"/>
      <c r="UWE3" s="318"/>
      <c r="UWF3" s="318"/>
      <c r="UWG3" s="318"/>
      <c r="UWH3" s="318"/>
      <c r="UWI3" s="318"/>
      <c r="UWJ3" s="318"/>
      <c r="UWK3" s="318"/>
      <c r="UWL3" s="318"/>
      <c r="UWM3" s="318"/>
      <c r="UWN3" s="318"/>
      <c r="UWO3" s="318"/>
      <c r="UWP3" s="318"/>
      <c r="UWQ3" s="318"/>
      <c r="UWR3" s="318"/>
      <c r="UWS3" s="318"/>
      <c r="UWT3" s="318"/>
      <c r="UWU3" s="318"/>
      <c r="UWV3" s="318"/>
      <c r="UWW3" s="318"/>
      <c r="UWX3" s="318"/>
      <c r="UWY3" s="318"/>
      <c r="UWZ3" s="318"/>
      <c r="UXA3" s="318"/>
      <c r="UXB3" s="318"/>
      <c r="UXC3" s="318"/>
      <c r="UXD3" s="318"/>
      <c r="UXE3" s="318"/>
      <c r="UXF3" s="318"/>
      <c r="UXG3" s="318"/>
      <c r="UXH3" s="318"/>
      <c r="UXI3" s="318"/>
      <c r="UXJ3" s="318"/>
      <c r="UXK3" s="318"/>
      <c r="UXL3" s="318"/>
      <c r="UXM3" s="318"/>
      <c r="UXN3" s="318"/>
      <c r="UXO3" s="318"/>
      <c r="UXP3" s="318"/>
      <c r="UXQ3" s="318"/>
      <c r="UXR3" s="318"/>
      <c r="UXS3" s="318"/>
      <c r="UXT3" s="318"/>
      <c r="UXU3" s="318"/>
      <c r="UXV3" s="318"/>
      <c r="UXW3" s="318"/>
      <c r="UXX3" s="318"/>
      <c r="UXY3" s="318"/>
      <c r="UXZ3" s="318"/>
      <c r="UYA3" s="318"/>
      <c r="UYB3" s="318"/>
      <c r="UYC3" s="318"/>
      <c r="UYD3" s="318"/>
      <c r="UYE3" s="318"/>
      <c r="UYF3" s="318"/>
      <c r="UYG3" s="318"/>
      <c r="UYH3" s="318"/>
      <c r="UYI3" s="318"/>
      <c r="UYJ3" s="318"/>
      <c r="UYK3" s="318"/>
      <c r="UYL3" s="318"/>
      <c r="UYM3" s="318"/>
      <c r="UYN3" s="318"/>
      <c r="UYO3" s="318"/>
      <c r="UYP3" s="318"/>
      <c r="UYQ3" s="318"/>
      <c r="UYR3" s="318"/>
      <c r="UYS3" s="318"/>
      <c r="UYT3" s="318"/>
      <c r="UYU3" s="318"/>
      <c r="UYV3" s="318"/>
      <c r="UYW3" s="318"/>
      <c r="UYX3" s="318"/>
      <c r="UYY3" s="318"/>
      <c r="UYZ3" s="318"/>
      <c r="UZA3" s="318"/>
      <c r="UZB3" s="318"/>
      <c r="UZC3" s="318"/>
      <c r="UZD3" s="318"/>
      <c r="UZE3" s="318"/>
      <c r="UZF3" s="318"/>
      <c r="UZG3" s="318"/>
      <c r="UZH3" s="318"/>
      <c r="UZI3" s="318"/>
      <c r="UZJ3" s="318"/>
      <c r="UZK3" s="318"/>
      <c r="UZL3" s="318"/>
      <c r="UZM3" s="318"/>
      <c r="UZN3" s="318"/>
      <c r="UZO3" s="318"/>
      <c r="UZP3" s="318"/>
      <c r="UZQ3" s="318"/>
      <c r="UZR3" s="318"/>
      <c r="UZS3" s="318"/>
      <c r="UZT3" s="318"/>
      <c r="UZU3" s="318"/>
      <c r="UZV3" s="318"/>
      <c r="UZW3" s="318"/>
      <c r="UZX3" s="318"/>
      <c r="UZY3" s="318"/>
      <c r="UZZ3" s="318"/>
      <c r="VAA3" s="318"/>
      <c r="VAB3" s="318"/>
      <c r="VAC3" s="318"/>
      <c r="VAD3" s="318"/>
      <c r="VAE3" s="318"/>
      <c r="VAF3" s="318"/>
      <c r="VAG3" s="318"/>
      <c r="VAH3" s="318"/>
      <c r="VAI3" s="318"/>
      <c r="VAJ3" s="318"/>
      <c r="VAK3" s="318"/>
      <c r="VAL3" s="318"/>
      <c r="VAM3" s="318"/>
      <c r="VAN3" s="318"/>
      <c r="VAO3" s="318"/>
      <c r="VAP3" s="318"/>
      <c r="VAQ3" s="318"/>
      <c r="VAR3" s="318"/>
      <c r="VAS3" s="318"/>
      <c r="VAT3" s="318"/>
      <c r="VAU3" s="318"/>
      <c r="VAV3" s="318"/>
      <c r="VAW3" s="318"/>
      <c r="VAX3" s="318"/>
      <c r="VAY3" s="318"/>
      <c r="VAZ3" s="318"/>
      <c r="VBA3" s="318"/>
      <c r="VBB3" s="318"/>
      <c r="VBC3" s="318"/>
      <c r="VBD3" s="318"/>
      <c r="VBE3" s="318"/>
      <c r="VBF3" s="318"/>
      <c r="VBG3" s="318"/>
      <c r="VBH3" s="318"/>
      <c r="VBI3" s="318"/>
      <c r="VBJ3" s="318"/>
      <c r="VBK3" s="318"/>
      <c r="VBL3" s="318"/>
      <c r="VBM3" s="318"/>
      <c r="VBN3" s="318"/>
      <c r="VBO3" s="318"/>
      <c r="VBP3" s="318"/>
      <c r="VBQ3" s="318"/>
      <c r="VBR3" s="318"/>
      <c r="VBS3" s="318"/>
      <c r="VBT3" s="318"/>
      <c r="VBU3" s="318"/>
      <c r="VBV3" s="318"/>
      <c r="VBW3" s="318"/>
      <c r="VBX3" s="318"/>
      <c r="VBY3" s="318"/>
      <c r="VBZ3" s="318"/>
      <c r="VCA3" s="318"/>
      <c r="VCB3" s="318"/>
      <c r="VCC3" s="318"/>
      <c r="VCD3" s="318"/>
      <c r="VCE3" s="318"/>
      <c r="VCF3" s="318"/>
      <c r="VCG3" s="318"/>
      <c r="VCH3" s="318"/>
      <c r="VCI3" s="318"/>
      <c r="VCJ3" s="318"/>
      <c r="VCK3" s="318"/>
      <c r="VCL3" s="318"/>
      <c r="VCM3" s="318"/>
      <c r="VCN3" s="318"/>
      <c r="VCO3" s="318"/>
      <c r="VCP3" s="318"/>
      <c r="VCQ3" s="318"/>
      <c r="VCR3" s="318"/>
      <c r="VCS3" s="318"/>
      <c r="VCT3" s="318"/>
      <c r="VCU3" s="318"/>
      <c r="VCV3" s="318"/>
      <c r="VCW3" s="318"/>
      <c r="VCX3" s="318"/>
      <c r="VCY3" s="318"/>
      <c r="VCZ3" s="318"/>
      <c r="VDA3" s="318"/>
      <c r="VDB3" s="318"/>
      <c r="VDC3" s="318"/>
      <c r="VDD3" s="318"/>
      <c r="VDE3" s="318"/>
      <c r="VDF3" s="318"/>
      <c r="VDG3" s="318"/>
      <c r="VDH3" s="318"/>
      <c r="VDI3" s="318"/>
      <c r="VDJ3" s="318"/>
      <c r="VDK3" s="318"/>
      <c r="VDL3" s="318"/>
      <c r="VDM3" s="318"/>
      <c r="VDN3" s="318"/>
      <c r="VDO3" s="318"/>
      <c r="VDP3" s="318"/>
      <c r="VDQ3" s="318"/>
      <c r="VDR3" s="318"/>
      <c r="VDS3" s="318"/>
      <c r="VDT3" s="318"/>
      <c r="VDU3" s="318"/>
      <c r="VDV3" s="318"/>
      <c r="VDW3" s="318"/>
      <c r="VDX3" s="318"/>
      <c r="VDY3" s="318"/>
      <c r="VDZ3" s="318"/>
      <c r="VEA3" s="318"/>
      <c r="VEB3" s="318"/>
      <c r="VEC3" s="318"/>
      <c r="VED3" s="318"/>
      <c r="VEE3" s="318"/>
      <c r="VEF3" s="318"/>
      <c r="VEG3" s="318"/>
      <c r="VEH3" s="318"/>
      <c r="VEI3" s="318"/>
      <c r="VEJ3" s="318"/>
      <c r="VEK3" s="318"/>
      <c r="VEL3" s="318"/>
      <c r="VEM3" s="318"/>
      <c r="VEN3" s="318"/>
      <c r="VEO3" s="318"/>
      <c r="VEP3" s="318"/>
      <c r="VEQ3" s="318"/>
      <c r="VER3" s="318"/>
      <c r="VES3" s="318"/>
      <c r="VET3" s="318"/>
      <c r="VEU3" s="318"/>
      <c r="VEV3" s="318"/>
      <c r="VEW3" s="318"/>
      <c r="VEX3" s="318"/>
      <c r="VEY3" s="318"/>
      <c r="VEZ3" s="318"/>
      <c r="VFA3" s="318"/>
      <c r="VFB3" s="318"/>
      <c r="VFC3" s="318"/>
      <c r="VFD3" s="318"/>
      <c r="VFE3" s="318"/>
      <c r="VFF3" s="318"/>
      <c r="VFG3" s="318"/>
      <c r="VFH3" s="318"/>
      <c r="VFI3" s="318"/>
      <c r="VFJ3" s="318"/>
      <c r="VFK3" s="318"/>
      <c r="VFL3" s="318"/>
      <c r="VFM3" s="318"/>
      <c r="VFN3" s="318"/>
      <c r="VFO3" s="318"/>
      <c r="VFP3" s="318"/>
      <c r="VFQ3" s="318"/>
      <c r="VFR3" s="318"/>
      <c r="VFS3" s="318"/>
      <c r="VFT3" s="318"/>
      <c r="VFU3" s="318"/>
      <c r="VFV3" s="318"/>
      <c r="VFW3" s="318"/>
      <c r="VFX3" s="318"/>
      <c r="VFY3" s="318"/>
      <c r="VFZ3" s="318"/>
      <c r="VGA3" s="318"/>
      <c r="VGB3" s="318"/>
      <c r="VGC3" s="318"/>
      <c r="VGD3" s="318"/>
      <c r="VGE3" s="318"/>
      <c r="VGF3" s="318"/>
      <c r="VGG3" s="318"/>
      <c r="VGH3" s="318"/>
      <c r="VGI3" s="318"/>
      <c r="VGJ3" s="318"/>
      <c r="VGK3" s="318"/>
      <c r="VGL3" s="318"/>
      <c r="VGM3" s="318"/>
      <c r="VGN3" s="318"/>
      <c r="VGO3" s="318"/>
      <c r="VGP3" s="318"/>
      <c r="VGQ3" s="318"/>
      <c r="VGR3" s="318"/>
      <c r="VGS3" s="318"/>
      <c r="VGT3" s="318"/>
      <c r="VGU3" s="318"/>
      <c r="VGV3" s="318"/>
      <c r="VGW3" s="318"/>
      <c r="VGX3" s="318"/>
      <c r="VGY3" s="318"/>
      <c r="VGZ3" s="318"/>
      <c r="VHA3" s="318"/>
      <c r="VHB3" s="318"/>
      <c r="VHC3" s="318"/>
      <c r="VHD3" s="318"/>
      <c r="VHE3" s="318"/>
      <c r="VHF3" s="318"/>
      <c r="VHG3" s="318"/>
      <c r="VHH3" s="318"/>
      <c r="VHI3" s="318"/>
      <c r="VHJ3" s="318"/>
      <c r="VHK3" s="318"/>
      <c r="VHL3" s="318"/>
      <c r="VHM3" s="318"/>
      <c r="VHN3" s="318"/>
      <c r="VHO3" s="318"/>
      <c r="VHP3" s="318"/>
      <c r="VHQ3" s="318"/>
      <c r="VHR3" s="318"/>
      <c r="VHS3" s="318"/>
      <c r="VHT3" s="318"/>
      <c r="VHU3" s="318"/>
      <c r="VHV3" s="318"/>
      <c r="VHW3" s="318"/>
      <c r="VHX3" s="318"/>
      <c r="VHY3" s="318"/>
      <c r="VHZ3" s="318"/>
      <c r="VIA3" s="318"/>
      <c r="VIB3" s="318"/>
      <c r="VIC3" s="318"/>
      <c r="VID3" s="318"/>
      <c r="VIE3" s="318"/>
      <c r="VIF3" s="318"/>
      <c r="VIG3" s="318"/>
      <c r="VIH3" s="318"/>
      <c r="VII3" s="318"/>
      <c r="VIJ3" s="318"/>
      <c r="VIK3" s="318"/>
      <c r="VIL3" s="318"/>
      <c r="VIM3" s="318"/>
      <c r="VIN3" s="318"/>
      <c r="VIO3" s="318"/>
      <c r="VIP3" s="318"/>
      <c r="VIQ3" s="318"/>
      <c r="VIR3" s="318"/>
      <c r="VIS3" s="318"/>
      <c r="VIT3" s="318"/>
      <c r="VIU3" s="318"/>
      <c r="VIV3" s="318"/>
      <c r="VIW3" s="318"/>
      <c r="VIX3" s="318"/>
      <c r="VIY3" s="318"/>
      <c r="VIZ3" s="318"/>
      <c r="VJA3" s="318"/>
      <c r="VJB3" s="318"/>
      <c r="VJC3" s="318"/>
      <c r="VJD3" s="318"/>
      <c r="VJE3" s="318"/>
      <c r="VJF3" s="318"/>
      <c r="VJG3" s="318"/>
      <c r="VJH3" s="318"/>
      <c r="VJI3" s="318"/>
      <c r="VJJ3" s="318"/>
      <c r="VJK3" s="318"/>
      <c r="VJL3" s="318"/>
      <c r="VJM3" s="318"/>
      <c r="VJN3" s="318"/>
      <c r="VJO3" s="318"/>
      <c r="VJP3" s="318"/>
      <c r="VJQ3" s="318"/>
      <c r="VJR3" s="318"/>
      <c r="VJS3" s="318"/>
      <c r="VJT3" s="318"/>
      <c r="VJU3" s="318"/>
      <c r="VJV3" s="318"/>
      <c r="VJW3" s="318"/>
      <c r="VJX3" s="318"/>
      <c r="VJY3" s="318"/>
      <c r="VJZ3" s="318"/>
      <c r="VKA3" s="318"/>
      <c r="VKB3" s="318"/>
      <c r="VKC3" s="318"/>
      <c r="VKD3" s="318"/>
      <c r="VKE3" s="318"/>
      <c r="VKF3" s="318"/>
      <c r="VKG3" s="318"/>
      <c r="VKH3" s="318"/>
      <c r="VKI3" s="318"/>
      <c r="VKJ3" s="318"/>
      <c r="VKK3" s="318"/>
      <c r="VKL3" s="318"/>
      <c r="VKM3" s="318"/>
      <c r="VKN3" s="318"/>
      <c r="VKO3" s="318"/>
      <c r="VKP3" s="318"/>
      <c r="VKQ3" s="318"/>
      <c r="VKR3" s="318"/>
      <c r="VKS3" s="318"/>
      <c r="VKT3" s="318"/>
      <c r="VKU3" s="318"/>
      <c r="VKV3" s="318"/>
      <c r="VKW3" s="318"/>
      <c r="VKX3" s="318"/>
      <c r="VKY3" s="318"/>
      <c r="VKZ3" s="318"/>
      <c r="VLA3" s="318"/>
      <c r="VLB3" s="318"/>
      <c r="VLC3" s="318"/>
      <c r="VLD3" s="318"/>
      <c r="VLE3" s="318"/>
      <c r="VLF3" s="318"/>
      <c r="VLG3" s="318"/>
      <c r="VLH3" s="318"/>
      <c r="VLI3" s="318"/>
      <c r="VLJ3" s="318"/>
      <c r="VLK3" s="318"/>
      <c r="VLL3" s="318"/>
      <c r="VLM3" s="318"/>
      <c r="VLN3" s="318"/>
      <c r="VLO3" s="318"/>
      <c r="VLP3" s="318"/>
      <c r="VLQ3" s="318"/>
      <c r="VLR3" s="318"/>
      <c r="VLS3" s="318"/>
      <c r="VLT3" s="318"/>
      <c r="VLU3" s="318"/>
      <c r="VLV3" s="318"/>
      <c r="VLW3" s="318"/>
      <c r="VLX3" s="318"/>
      <c r="VLY3" s="318"/>
      <c r="VLZ3" s="318"/>
      <c r="VMA3" s="318"/>
      <c r="VMB3" s="318"/>
      <c r="VMC3" s="318"/>
      <c r="VMD3" s="318"/>
      <c r="VME3" s="318"/>
      <c r="VMF3" s="318"/>
      <c r="VMG3" s="318"/>
      <c r="VMH3" s="318"/>
      <c r="VMI3" s="318"/>
      <c r="VMJ3" s="318"/>
      <c r="VMK3" s="318"/>
      <c r="VML3" s="318"/>
      <c r="VMM3" s="318"/>
      <c r="VMN3" s="318"/>
      <c r="VMO3" s="318"/>
      <c r="VMP3" s="318"/>
      <c r="VMQ3" s="318"/>
      <c r="VMR3" s="318"/>
      <c r="VMS3" s="318"/>
      <c r="VMT3" s="318"/>
      <c r="VMU3" s="318"/>
      <c r="VMV3" s="318"/>
      <c r="VMW3" s="318"/>
      <c r="VMX3" s="318"/>
      <c r="VMY3" s="318"/>
      <c r="VMZ3" s="318"/>
      <c r="VNA3" s="318"/>
      <c r="VNB3" s="318"/>
      <c r="VNC3" s="318"/>
      <c r="VND3" s="318"/>
      <c r="VNE3" s="318"/>
      <c r="VNF3" s="318"/>
      <c r="VNG3" s="318"/>
      <c r="VNH3" s="318"/>
      <c r="VNI3" s="318"/>
      <c r="VNJ3" s="318"/>
      <c r="VNK3" s="318"/>
      <c r="VNL3" s="318"/>
      <c r="VNM3" s="318"/>
      <c r="VNN3" s="318"/>
      <c r="VNO3" s="318"/>
      <c r="VNP3" s="318"/>
      <c r="VNQ3" s="318"/>
      <c r="VNR3" s="318"/>
      <c r="VNS3" s="318"/>
      <c r="VNT3" s="318"/>
      <c r="VNU3" s="318"/>
      <c r="VNV3" s="318"/>
      <c r="VNW3" s="318"/>
      <c r="VNX3" s="318"/>
      <c r="VNY3" s="318"/>
      <c r="VNZ3" s="318"/>
      <c r="VOA3" s="318"/>
      <c r="VOB3" s="318"/>
      <c r="VOC3" s="318"/>
      <c r="VOD3" s="318"/>
      <c r="VOE3" s="318"/>
      <c r="VOF3" s="318"/>
      <c r="VOG3" s="318"/>
      <c r="VOH3" s="318"/>
      <c r="VOI3" s="318"/>
      <c r="VOJ3" s="318"/>
      <c r="VOK3" s="318"/>
      <c r="VOL3" s="318"/>
      <c r="VOM3" s="318"/>
      <c r="VON3" s="318"/>
      <c r="VOO3" s="318"/>
      <c r="VOP3" s="318"/>
      <c r="VOQ3" s="318"/>
      <c r="VOR3" s="318"/>
      <c r="VOS3" s="318"/>
      <c r="VOT3" s="318"/>
      <c r="VOU3" s="318"/>
      <c r="VOV3" s="318"/>
      <c r="VOW3" s="318"/>
      <c r="VOX3" s="318"/>
      <c r="VOY3" s="318"/>
      <c r="VOZ3" s="318"/>
      <c r="VPA3" s="318"/>
      <c r="VPB3" s="318"/>
      <c r="VPC3" s="318"/>
      <c r="VPD3" s="318"/>
      <c r="VPE3" s="318"/>
      <c r="VPF3" s="318"/>
      <c r="VPG3" s="318"/>
      <c r="VPH3" s="318"/>
      <c r="VPI3" s="318"/>
      <c r="VPJ3" s="318"/>
      <c r="VPK3" s="318"/>
      <c r="VPL3" s="318"/>
      <c r="VPM3" s="318"/>
      <c r="VPN3" s="318"/>
      <c r="VPO3" s="318"/>
      <c r="VPP3" s="318"/>
      <c r="VPQ3" s="318"/>
      <c r="VPR3" s="318"/>
      <c r="VPS3" s="318"/>
      <c r="VPT3" s="318"/>
      <c r="VPU3" s="318"/>
      <c r="VPV3" s="318"/>
      <c r="VPW3" s="318"/>
      <c r="VPX3" s="318"/>
      <c r="VPY3" s="318"/>
      <c r="VPZ3" s="318"/>
      <c r="VQA3" s="318"/>
      <c r="VQB3" s="318"/>
      <c r="VQC3" s="318"/>
      <c r="VQD3" s="318"/>
      <c r="VQE3" s="318"/>
      <c r="VQF3" s="318"/>
      <c r="VQG3" s="318"/>
      <c r="VQH3" s="318"/>
      <c r="VQI3" s="318"/>
      <c r="VQJ3" s="318"/>
      <c r="VQK3" s="318"/>
      <c r="VQL3" s="318"/>
      <c r="VQM3" s="318"/>
      <c r="VQN3" s="318"/>
      <c r="VQO3" s="318"/>
      <c r="VQP3" s="318"/>
      <c r="VQQ3" s="318"/>
      <c r="VQR3" s="318"/>
      <c r="VQS3" s="318"/>
      <c r="VQT3" s="318"/>
      <c r="VQU3" s="318"/>
      <c r="VQV3" s="318"/>
      <c r="VQW3" s="318"/>
      <c r="VQX3" s="318"/>
      <c r="VQY3" s="318"/>
      <c r="VQZ3" s="318"/>
      <c r="VRA3" s="318"/>
      <c r="VRB3" s="318"/>
      <c r="VRC3" s="318"/>
      <c r="VRD3" s="318"/>
      <c r="VRE3" s="318"/>
      <c r="VRF3" s="318"/>
      <c r="VRG3" s="318"/>
      <c r="VRH3" s="318"/>
      <c r="VRI3" s="318"/>
      <c r="VRJ3" s="318"/>
      <c r="VRK3" s="318"/>
      <c r="VRL3" s="318"/>
      <c r="VRM3" s="318"/>
      <c r="VRN3" s="318"/>
      <c r="VRO3" s="318"/>
      <c r="VRP3" s="318"/>
      <c r="VRQ3" s="318"/>
      <c r="VRR3" s="318"/>
      <c r="VRS3" s="318"/>
      <c r="VRT3" s="318"/>
      <c r="VRU3" s="318"/>
      <c r="VRV3" s="318"/>
      <c r="VRW3" s="318"/>
      <c r="VRX3" s="318"/>
      <c r="VRY3" s="318"/>
      <c r="VRZ3" s="318"/>
      <c r="VSA3" s="318"/>
      <c r="VSB3" s="318"/>
      <c r="VSC3" s="318"/>
      <c r="VSD3" s="318"/>
      <c r="VSE3" s="318"/>
      <c r="VSF3" s="318"/>
      <c r="VSG3" s="318"/>
      <c r="VSH3" s="318"/>
      <c r="VSI3" s="318"/>
      <c r="VSJ3" s="318"/>
      <c r="VSK3" s="318"/>
      <c r="VSL3" s="318"/>
      <c r="VSM3" s="318"/>
      <c r="VSN3" s="318"/>
      <c r="VSO3" s="318"/>
      <c r="VSP3" s="318"/>
      <c r="VSQ3" s="318"/>
      <c r="VSR3" s="318"/>
      <c r="VSS3" s="318"/>
      <c r="VST3" s="318"/>
      <c r="VSU3" s="318"/>
      <c r="VSV3" s="318"/>
      <c r="VSW3" s="318"/>
      <c r="VSX3" s="318"/>
      <c r="VSY3" s="318"/>
      <c r="VSZ3" s="318"/>
      <c r="VTA3" s="318"/>
      <c r="VTB3" s="318"/>
      <c r="VTC3" s="318"/>
      <c r="VTD3" s="318"/>
      <c r="VTE3" s="318"/>
      <c r="VTF3" s="318"/>
      <c r="VTG3" s="318"/>
      <c r="VTH3" s="318"/>
      <c r="VTI3" s="318"/>
      <c r="VTJ3" s="318"/>
      <c r="VTK3" s="318"/>
      <c r="VTL3" s="318"/>
      <c r="VTM3" s="318"/>
      <c r="VTN3" s="318"/>
      <c r="VTO3" s="318"/>
      <c r="VTP3" s="318"/>
      <c r="VTQ3" s="318"/>
      <c r="VTR3" s="318"/>
      <c r="VTS3" s="318"/>
      <c r="VTT3" s="318"/>
      <c r="VTU3" s="318"/>
      <c r="VTV3" s="318"/>
      <c r="VTW3" s="318"/>
      <c r="VTX3" s="318"/>
      <c r="VTY3" s="318"/>
      <c r="VTZ3" s="318"/>
      <c r="VUA3" s="318"/>
      <c r="VUB3" s="318"/>
      <c r="VUC3" s="318"/>
      <c r="VUD3" s="318"/>
      <c r="VUE3" s="318"/>
      <c r="VUF3" s="318"/>
      <c r="VUG3" s="318"/>
      <c r="VUH3" s="318"/>
      <c r="VUI3" s="318"/>
      <c r="VUJ3" s="318"/>
      <c r="VUK3" s="318"/>
      <c r="VUL3" s="318"/>
      <c r="VUM3" s="318"/>
      <c r="VUN3" s="318"/>
      <c r="VUO3" s="318"/>
      <c r="VUP3" s="318"/>
      <c r="VUQ3" s="318"/>
      <c r="VUR3" s="318"/>
      <c r="VUS3" s="318"/>
      <c r="VUT3" s="318"/>
      <c r="VUU3" s="318"/>
      <c r="VUV3" s="318"/>
      <c r="VUW3" s="318"/>
      <c r="VUX3" s="318"/>
      <c r="VUY3" s="318"/>
      <c r="VUZ3" s="318"/>
      <c r="VVA3" s="318"/>
      <c r="VVB3" s="318"/>
      <c r="VVC3" s="318"/>
      <c r="VVD3" s="318"/>
      <c r="VVE3" s="318"/>
      <c r="VVF3" s="318"/>
      <c r="VVG3" s="318"/>
      <c r="VVH3" s="318"/>
      <c r="VVI3" s="318"/>
      <c r="VVJ3" s="318"/>
      <c r="VVK3" s="318"/>
      <c r="VVL3" s="318"/>
      <c r="VVM3" s="318"/>
      <c r="VVN3" s="318"/>
      <c r="VVO3" s="318"/>
      <c r="VVP3" s="318"/>
      <c r="VVQ3" s="318"/>
      <c r="VVR3" s="318"/>
      <c r="VVS3" s="318"/>
      <c r="VVT3" s="318"/>
      <c r="VVU3" s="318"/>
      <c r="VVV3" s="318"/>
      <c r="VVW3" s="318"/>
      <c r="VVX3" s="318"/>
      <c r="VVY3" s="318"/>
      <c r="VVZ3" s="318"/>
      <c r="VWA3" s="318"/>
      <c r="VWB3" s="318"/>
      <c r="VWC3" s="318"/>
      <c r="VWD3" s="318"/>
      <c r="VWE3" s="318"/>
      <c r="VWF3" s="318"/>
      <c r="VWG3" s="318"/>
      <c r="VWH3" s="318"/>
      <c r="VWI3" s="318"/>
      <c r="VWJ3" s="318"/>
      <c r="VWK3" s="318"/>
      <c r="VWL3" s="318"/>
      <c r="VWM3" s="318"/>
      <c r="VWN3" s="318"/>
      <c r="VWO3" s="318"/>
      <c r="VWP3" s="318"/>
      <c r="VWQ3" s="318"/>
      <c r="VWR3" s="318"/>
      <c r="VWS3" s="318"/>
      <c r="VWT3" s="318"/>
      <c r="VWU3" s="318"/>
      <c r="VWV3" s="318"/>
      <c r="VWW3" s="318"/>
      <c r="VWX3" s="318"/>
      <c r="VWY3" s="318"/>
      <c r="VWZ3" s="318"/>
      <c r="VXA3" s="318"/>
      <c r="VXB3" s="318"/>
      <c r="VXC3" s="318"/>
      <c r="VXD3" s="318"/>
      <c r="VXE3" s="318"/>
      <c r="VXF3" s="318"/>
      <c r="VXG3" s="318"/>
      <c r="VXH3" s="318"/>
      <c r="VXI3" s="318"/>
      <c r="VXJ3" s="318"/>
      <c r="VXK3" s="318"/>
      <c r="VXL3" s="318"/>
      <c r="VXM3" s="318"/>
      <c r="VXN3" s="318"/>
      <c r="VXO3" s="318"/>
      <c r="VXP3" s="318"/>
      <c r="VXQ3" s="318"/>
      <c r="VXR3" s="318"/>
      <c r="VXS3" s="318"/>
      <c r="VXT3" s="318"/>
      <c r="VXU3" s="318"/>
      <c r="VXV3" s="318"/>
      <c r="VXW3" s="318"/>
      <c r="VXX3" s="318"/>
      <c r="VXY3" s="318"/>
      <c r="VXZ3" s="318"/>
      <c r="VYA3" s="318"/>
      <c r="VYB3" s="318"/>
      <c r="VYC3" s="318"/>
      <c r="VYD3" s="318"/>
      <c r="VYE3" s="318"/>
      <c r="VYF3" s="318"/>
      <c r="VYG3" s="318"/>
      <c r="VYH3" s="318"/>
      <c r="VYI3" s="318"/>
      <c r="VYJ3" s="318"/>
      <c r="VYK3" s="318"/>
      <c r="VYL3" s="318"/>
      <c r="VYM3" s="318"/>
      <c r="VYN3" s="318"/>
      <c r="VYO3" s="318"/>
      <c r="VYP3" s="318"/>
      <c r="VYQ3" s="318"/>
      <c r="VYR3" s="318"/>
      <c r="VYS3" s="318"/>
      <c r="VYT3" s="318"/>
      <c r="VYU3" s="318"/>
      <c r="VYV3" s="318"/>
      <c r="VYW3" s="318"/>
      <c r="VYX3" s="318"/>
      <c r="VYY3" s="318"/>
      <c r="VYZ3" s="318"/>
      <c r="VZA3" s="318"/>
      <c r="VZB3" s="318"/>
      <c r="VZC3" s="318"/>
      <c r="VZD3" s="318"/>
      <c r="VZE3" s="318"/>
      <c r="VZF3" s="318"/>
      <c r="VZG3" s="318"/>
      <c r="VZH3" s="318"/>
      <c r="VZI3" s="318"/>
      <c r="VZJ3" s="318"/>
      <c r="VZK3" s="318"/>
      <c r="VZL3" s="318"/>
      <c r="VZM3" s="318"/>
      <c r="VZN3" s="318"/>
      <c r="VZO3" s="318"/>
      <c r="VZP3" s="318"/>
      <c r="VZQ3" s="318"/>
      <c r="VZR3" s="318"/>
      <c r="VZS3" s="318"/>
      <c r="VZT3" s="318"/>
      <c r="VZU3" s="318"/>
      <c r="VZV3" s="318"/>
      <c r="VZW3" s="318"/>
      <c r="VZX3" s="318"/>
      <c r="VZY3" s="318"/>
      <c r="VZZ3" s="318"/>
      <c r="WAA3" s="318"/>
      <c r="WAB3" s="318"/>
      <c r="WAC3" s="318"/>
      <c r="WAD3" s="318"/>
      <c r="WAE3" s="318"/>
      <c r="WAF3" s="318"/>
      <c r="WAG3" s="318"/>
      <c r="WAH3" s="318"/>
      <c r="WAI3" s="318"/>
      <c r="WAJ3" s="318"/>
      <c r="WAK3" s="318"/>
      <c r="WAL3" s="318"/>
      <c r="WAM3" s="318"/>
      <c r="WAN3" s="318"/>
      <c r="WAO3" s="318"/>
      <c r="WAP3" s="318"/>
      <c r="WAQ3" s="318"/>
      <c r="WAR3" s="318"/>
      <c r="WAS3" s="318"/>
      <c r="WAT3" s="318"/>
      <c r="WAU3" s="318"/>
      <c r="WAV3" s="318"/>
      <c r="WAW3" s="318"/>
      <c r="WAX3" s="318"/>
      <c r="WAY3" s="318"/>
      <c r="WAZ3" s="318"/>
      <c r="WBA3" s="318"/>
      <c r="WBB3" s="318"/>
      <c r="WBC3" s="318"/>
      <c r="WBD3" s="318"/>
      <c r="WBE3" s="318"/>
      <c r="WBF3" s="318"/>
      <c r="WBG3" s="318"/>
      <c r="WBH3" s="318"/>
      <c r="WBI3" s="318"/>
      <c r="WBJ3" s="318"/>
      <c r="WBK3" s="318"/>
      <c r="WBL3" s="318"/>
      <c r="WBM3" s="318"/>
      <c r="WBN3" s="318"/>
      <c r="WBO3" s="318"/>
      <c r="WBP3" s="318"/>
      <c r="WBQ3" s="318"/>
      <c r="WBR3" s="318"/>
      <c r="WBS3" s="318"/>
      <c r="WBT3" s="318"/>
      <c r="WBU3" s="318"/>
      <c r="WBV3" s="318"/>
      <c r="WBW3" s="318"/>
      <c r="WBX3" s="318"/>
      <c r="WBY3" s="318"/>
      <c r="WBZ3" s="318"/>
      <c r="WCA3" s="318"/>
      <c r="WCB3" s="318"/>
      <c r="WCC3" s="318"/>
      <c r="WCD3" s="318"/>
      <c r="WCE3" s="318"/>
      <c r="WCF3" s="318"/>
      <c r="WCG3" s="318"/>
      <c r="WCH3" s="318"/>
      <c r="WCI3" s="318"/>
      <c r="WCJ3" s="318"/>
      <c r="WCK3" s="318"/>
      <c r="WCL3" s="318"/>
      <c r="WCM3" s="318"/>
      <c r="WCN3" s="318"/>
      <c r="WCO3" s="318"/>
      <c r="WCP3" s="318"/>
      <c r="WCQ3" s="318"/>
      <c r="WCR3" s="318"/>
      <c r="WCS3" s="318"/>
      <c r="WCT3" s="318"/>
      <c r="WCU3" s="318"/>
      <c r="WCV3" s="318"/>
      <c r="WCW3" s="318"/>
      <c r="WCX3" s="318"/>
      <c r="WCY3" s="318"/>
      <c r="WCZ3" s="318"/>
      <c r="WDA3" s="318"/>
      <c r="WDB3" s="318"/>
      <c r="WDC3" s="318"/>
      <c r="WDD3" s="318"/>
      <c r="WDE3" s="318"/>
      <c r="WDF3" s="318"/>
      <c r="WDG3" s="318"/>
      <c r="WDH3" s="318"/>
      <c r="WDI3" s="318"/>
      <c r="WDJ3" s="318"/>
      <c r="WDK3" s="318"/>
      <c r="WDL3" s="318"/>
      <c r="WDM3" s="318"/>
      <c r="WDN3" s="318"/>
      <c r="WDO3" s="318"/>
      <c r="WDP3" s="318"/>
      <c r="WDQ3" s="318"/>
      <c r="WDR3" s="318"/>
      <c r="WDS3" s="318"/>
      <c r="WDT3" s="318"/>
      <c r="WDU3" s="318"/>
      <c r="WDV3" s="318"/>
      <c r="WDW3" s="318"/>
      <c r="WDX3" s="318"/>
      <c r="WDY3" s="318"/>
      <c r="WDZ3" s="318"/>
      <c r="WEA3" s="318"/>
      <c r="WEB3" s="318"/>
      <c r="WEC3" s="318"/>
      <c r="WED3" s="318"/>
      <c r="WEE3" s="318"/>
      <c r="WEF3" s="318"/>
      <c r="WEG3" s="318"/>
      <c r="WEH3" s="318"/>
      <c r="WEI3" s="318"/>
      <c r="WEJ3" s="318"/>
      <c r="WEK3" s="318"/>
      <c r="WEL3" s="318"/>
      <c r="WEM3" s="318"/>
      <c r="WEN3" s="318"/>
      <c r="WEO3" s="318"/>
      <c r="WEP3" s="318"/>
      <c r="WEQ3" s="318"/>
      <c r="WER3" s="318"/>
      <c r="WES3" s="318"/>
      <c r="WET3" s="318"/>
      <c r="WEU3" s="318"/>
      <c r="WEV3" s="318"/>
      <c r="WEW3" s="318"/>
      <c r="WEX3" s="318"/>
      <c r="WEY3" s="318"/>
      <c r="WEZ3" s="318"/>
      <c r="WFA3" s="318"/>
      <c r="WFB3" s="318"/>
      <c r="WFC3" s="318"/>
      <c r="WFD3" s="318"/>
      <c r="WFE3" s="318"/>
      <c r="WFF3" s="318"/>
      <c r="WFG3" s="318"/>
      <c r="WFH3" s="318"/>
      <c r="WFI3" s="318"/>
      <c r="WFJ3" s="318"/>
      <c r="WFK3" s="318"/>
      <c r="WFL3" s="318"/>
      <c r="WFM3" s="318"/>
      <c r="WFN3" s="318"/>
      <c r="WFO3" s="318"/>
      <c r="WFP3" s="318"/>
      <c r="WFQ3" s="318"/>
      <c r="WFR3" s="318"/>
      <c r="WFS3" s="318"/>
      <c r="WFT3" s="318"/>
      <c r="WFU3" s="318"/>
      <c r="WFV3" s="318"/>
      <c r="WFW3" s="318"/>
      <c r="WFX3" s="318"/>
      <c r="WFY3" s="318"/>
      <c r="WFZ3" s="318"/>
      <c r="WGA3" s="318"/>
      <c r="WGB3" s="318"/>
      <c r="WGC3" s="318"/>
      <c r="WGD3" s="318"/>
      <c r="WGE3" s="318"/>
      <c r="WGF3" s="318"/>
      <c r="WGG3" s="318"/>
      <c r="WGH3" s="318"/>
      <c r="WGI3" s="318"/>
      <c r="WGJ3" s="318"/>
      <c r="WGK3" s="318"/>
      <c r="WGL3" s="318"/>
      <c r="WGM3" s="318"/>
      <c r="WGN3" s="318"/>
      <c r="WGO3" s="318"/>
      <c r="WGP3" s="318"/>
      <c r="WGQ3" s="318"/>
      <c r="WGR3" s="318"/>
      <c r="WGS3" s="318"/>
      <c r="WGT3" s="318"/>
      <c r="WGU3" s="318"/>
      <c r="WGV3" s="318"/>
      <c r="WGW3" s="318"/>
      <c r="WGX3" s="318"/>
      <c r="WGY3" s="318"/>
      <c r="WGZ3" s="318"/>
      <c r="WHA3" s="318"/>
      <c r="WHB3" s="318"/>
      <c r="WHC3" s="318"/>
      <c r="WHD3" s="318"/>
      <c r="WHE3" s="318"/>
      <c r="WHF3" s="318"/>
      <c r="WHG3" s="318"/>
      <c r="WHH3" s="318"/>
      <c r="WHI3" s="318"/>
      <c r="WHJ3" s="318"/>
      <c r="WHK3" s="318"/>
      <c r="WHL3" s="318"/>
      <c r="WHM3" s="318"/>
      <c r="WHN3" s="318"/>
      <c r="WHO3" s="318"/>
      <c r="WHP3" s="318"/>
      <c r="WHQ3" s="318"/>
      <c r="WHR3" s="318"/>
      <c r="WHS3" s="318"/>
      <c r="WHT3" s="318"/>
      <c r="WHU3" s="318"/>
      <c r="WHV3" s="318"/>
      <c r="WHW3" s="318"/>
      <c r="WHX3" s="318"/>
      <c r="WHY3" s="318"/>
      <c r="WHZ3" s="318"/>
      <c r="WIA3" s="318"/>
      <c r="WIB3" s="318"/>
      <c r="WIC3" s="318"/>
      <c r="WID3" s="318"/>
      <c r="WIE3" s="318"/>
      <c r="WIF3" s="318"/>
      <c r="WIG3" s="318"/>
      <c r="WIH3" s="318"/>
      <c r="WII3" s="318"/>
      <c r="WIJ3" s="318"/>
      <c r="WIK3" s="318"/>
      <c r="WIL3" s="318"/>
      <c r="WIM3" s="318"/>
      <c r="WIN3" s="318"/>
      <c r="WIO3" s="318"/>
      <c r="WIP3" s="318"/>
      <c r="WIQ3" s="318"/>
      <c r="WIR3" s="318"/>
      <c r="WIS3" s="318"/>
      <c r="WIT3" s="318"/>
      <c r="WIU3" s="318"/>
      <c r="WIV3" s="318"/>
      <c r="WIW3" s="318"/>
      <c r="WIX3" s="318"/>
      <c r="WIY3" s="318"/>
      <c r="WIZ3" s="318"/>
      <c r="WJA3" s="318"/>
      <c r="WJB3" s="318"/>
      <c r="WJC3" s="318"/>
      <c r="WJD3" s="318"/>
      <c r="WJE3" s="318"/>
      <c r="WJF3" s="318"/>
      <c r="WJG3" s="318"/>
      <c r="WJH3" s="318"/>
      <c r="WJI3" s="318"/>
      <c r="WJJ3" s="318"/>
      <c r="WJK3" s="318"/>
      <c r="WJL3" s="318"/>
      <c r="WJM3" s="318"/>
      <c r="WJN3" s="318"/>
      <c r="WJO3" s="318"/>
      <c r="WJP3" s="318"/>
      <c r="WJQ3" s="318"/>
      <c r="WJR3" s="318"/>
      <c r="WJS3" s="318"/>
      <c r="WJT3" s="318"/>
      <c r="WJU3" s="318"/>
      <c r="WJV3" s="318"/>
      <c r="WJW3" s="318"/>
      <c r="WJX3" s="318"/>
      <c r="WJY3" s="318"/>
      <c r="WJZ3" s="318"/>
      <c r="WKA3" s="318"/>
      <c r="WKB3" s="318"/>
      <c r="WKC3" s="318"/>
      <c r="WKD3" s="318"/>
      <c r="WKE3" s="318"/>
      <c r="WKF3" s="318"/>
      <c r="WKG3" s="318"/>
      <c r="WKH3" s="318"/>
      <c r="WKI3" s="318"/>
      <c r="WKJ3" s="318"/>
      <c r="WKK3" s="318"/>
      <c r="WKL3" s="318"/>
      <c r="WKM3" s="318"/>
      <c r="WKN3" s="318"/>
      <c r="WKO3" s="318"/>
      <c r="WKP3" s="318"/>
      <c r="WKQ3" s="318"/>
      <c r="WKR3" s="318"/>
      <c r="WKS3" s="318"/>
      <c r="WKT3" s="318"/>
      <c r="WKU3" s="318"/>
      <c r="WKV3" s="318"/>
      <c r="WKW3" s="318"/>
      <c r="WKX3" s="318"/>
      <c r="WKY3" s="318"/>
      <c r="WKZ3" s="318"/>
      <c r="WLA3" s="318"/>
      <c r="WLB3" s="318"/>
      <c r="WLC3" s="318"/>
      <c r="WLD3" s="318"/>
      <c r="WLE3" s="318"/>
      <c r="WLF3" s="318"/>
      <c r="WLG3" s="318"/>
      <c r="WLH3" s="318"/>
      <c r="WLI3" s="318"/>
      <c r="WLJ3" s="318"/>
      <c r="WLK3" s="318"/>
      <c r="WLL3" s="318"/>
      <c r="WLM3" s="318"/>
      <c r="WLN3" s="318"/>
      <c r="WLO3" s="318"/>
      <c r="WLP3" s="318"/>
      <c r="WLQ3" s="318"/>
      <c r="WLR3" s="318"/>
      <c r="WLS3" s="318"/>
      <c r="WLT3" s="318"/>
      <c r="WLU3" s="318"/>
      <c r="WLV3" s="318"/>
      <c r="WLW3" s="318"/>
      <c r="WLX3" s="318"/>
      <c r="WLY3" s="318"/>
      <c r="WLZ3" s="318"/>
      <c r="WMA3" s="318"/>
      <c r="WMB3" s="318"/>
      <c r="WMC3" s="318"/>
      <c r="WMD3" s="318"/>
      <c r="WME3" s="318"/>
      <c r="WMF3" s="318"/>
      <c r="WMG3" s="318"/>
      <c r="WMH3" s="318"/>
      <c r="WMI3" s="318"/>
      <c r="WMJ3" s="318"/>
      <c r="WMK3" s="318"/>
      <c r="WML3" s="318"/>
      <c r="WMM3" s="318"/>
      <c r="WMN3" s="318"/>
      <c r="WMO3" s="318"/>
      <c r="WMP3" s="318"/>
      <c r="WMQ3" s="318"/>
      <c r="WMR3" s="318"/>
      <c r="WMS3" s="318"/>
      <c r="WMT3" s="318"/>
      <c r="WMU3" s="318"/>
      <c r="WMV3" s="318"/>
      <c r="WMW3" s="318"/>
      <c r="WMX3" s="318"/>
      <c r="WMY3" s="318"/>
      <c r="WMZ3" s="318"/>
      <c r="WNA3" s="318"/>
      <c r="WNB3" s="318"/>
      <c r="WNC3" s="318"/>
      <c r="WND3" s="318"/>
      <c r="WNE3" s="318"/>
      <c r="WNF3" s="318"/>
      <c r="WNG3" s="318"/>
      <c r="WNH3" s="318"/>
      <c r="WNI3" s="318"/>
      <c r="WNJ3" s="318"/>
      <c r="WNK3" s="318"/>
      <c r="WNL3" s="318"/>
      <c r="WNM3" s="318"/>
      <c r="WNN3" s="318"/>
      <c r="WNO3" s="318"/>
      <c r="WNP3" s="318"/>
      <c r="WNQ3" s="318"/>
      <c r="WNR3" s="318"/>
      <c r="WNS3" s="318"/>
      <c r="WNT3" s="318"/>
      <c r="WNU3" s="318"/>
      <c r="WNV3" s="318"/>
      <c r="WNW3" s="318"/>
      <c r="WNX3" s="318"/>
      <c r="WNY3" s="318"/>
      <c r="WNZ3" s="318"/>
      <c r="WOA3" s="318"/>
      <c r="WOB3" s="318"/>
      <c r="WOC3" s="318"/>
      <c r="WOD3" s="318"/>
      <c r="WOE3" s="318"/>
      <c r="WOF3" s="318"/>
      <c r="WOG3" s="318"/>
      <c r="WOH3" s="318"/>
      <c r="WOI3" s="318"/>
      <c r="WOJ3" s="318"/>
      <c r="WOK3" s="318"/>
      <c r="WOL3" s="318"/>
      <c r="WOM3" s="318"/>
      <c r="WON3" s="318"/>
      <c r="WOO3" s="318"/>
      <c r="WOP3" s="318"/>
      <c r="WOQ3" s="318"/>
      <c r="WOR3" s="318"/>
      <c r="WOS3" s="318"/>
      <c r="WOT3" s="318"/>
      <c r="WOU3" s="318"/>
      <c r="WOV3" s="318"/>
      <c r="WOW3" s="318"/>
      <c r="WOX3" s="318"/>
      <c r="WOY3" s="318"/>
      <c r="WOZ3" s="318"/>
      <c r="WPA3" s="318"/>
      <c r="WPB3" s="318"/>
      <c r="WPC3" s="318"/>
      <c r="WPD3" s="318"/>
      <c r="WPE3" s="318"/>
      <c r="WPF3" s="318"/>
      <c r="WPG3" s="318"/>
      <c r="WPH3" s="318"/>
      <c r="WPI3" s="318"/>
      <c r="WPJ3" s="318"/>
      <c r="WPK3" s="318"/>
      <c r="WPL3" s="318"/>
      <c r="WPM3" s="318"/>
      <c r="WPN3" s="318"/>
      <c r="WPO3" s="318"/>
      <c r="WPP3" s="318"/>
      <c r="WPQ3" s="318"/>
      <c r="WPR3" s="318"/>
      <c r="WPS3" s="318"/>
      <c r="WPT3" s="318"/>
      <c r="WPU3" s="318"/>
      <c r="WPV3" s="318"/>
      <c r="WPW3" s="318"/>
      <c r="WPX3" s="318"/>
      <c r="WPY3" s="318"/>
      <c r="WPZ3" s="318"/>
      <c r="WQA3" s="318"/>
      <c r="WQB3" s="318"/>
      <c r="WQC3" s="318"/>
      <c r="WQD3" s="318"/>
      <c r="WQE3" s="318"/>
      <c r="WQF3" s="318"/>
      <c r="WQG3" s="318"/>
      <c r="WQH3" s="318"/>
      <c r="WQI3" s="318"/>
      <c r="WQJ3" s="318"/>
      <c r="WQK3" s="318"/>
      <c r="WQL3" s="318"/>
      <c r="WQM3" s="318"/>
      <c r="WQN3" s="318"/>
      <c r="WQO3" s="318"/>
      <c r="WQP3" s="318"/>
      <c r="WQQ3" s="318"/>
      <c r="WQR3" s="318"/>
      <c r="WQS3" s="318"/>
      <c r="WQT3" s="318"/>
      <c r="WQU3" s="318"/>
      <c r="WQV3" s="318"/>
      <c r="WQW3" s="318"/>
      <c r="WQX3" s="318"/>
      <c r="WQY3" s="318"/>
      <c r="WQZ3" s="318"/>
      <c r="WRA3" s="318"/>
      <c r="WRB3" s="318"/>
      <c r="WRC3" s="318"/>
      <c r="WRD3" s="318"/>
      <c r="WRE3" s="318"/>
      <c r="WRF3" s="318"/>
      <c r="WRG3" s="318"/>
      <c r="WRH3" s="318"/>
      <c r="WRI3" s="318"/>
      <c r="WRJ3" s="318"/>
      <c r="WRK3" s="318"/>
      <c r="WRL3" s="318"/>
      <c r="WRM3" s="318"/>
      <c r="WRN3" s="318"/>
      <c r="WRO3" s="318"/>
      <c r="WRP3" s="318"/>
      <c r="WRQ3" s="318"/>
      <c r="WRR3" s="318"/>
      <c r="WRS3" s="318"/>
      <c r="WRT3" s="318"/>
      <c r="WRU3" s="318"/>
      <c r="WRV3" s="318"/>
      <c r="WRW3" s="318"/>
      <c r="WRX3" s="318"/>
      <c r="WRY3" s="318"/>
      <c r="WRZ3" s="318"/>
      <c r="WSA3" s="318"/>
      <c r="WSB3" s="318"/>
      <c r="WSC3" s="318"/>
      <c r="WSD3" s="318"/>
      <c r="WSE3" s="318"/>
      <c r="WSF3" s="318"/>
      <c r="WSG3" s="318"/>
      <c r="WSH3" s="318"/>
      <c r="WSI3" s="318"/>
      <c r="WSJ3" s="318"/>
      <c r="WSK3" s="318"/>
      <c r="WSL3" s="318"/>
      <c r="WSM3" s="318"/>
      <c r="WSN3" s="318"/>
      <c r="WSO3" s="318"/>
      <c r="WSP3" s="318"/>
      <c r="WSQ3" s="318"/>
      <c r="WSR3" s="318"/>
      <c r="WSS3" s="318"/>
      <c r="WST3" s="318"/>
      <c r="WSU3" s="318"/>
      <c r="WSV3" s="318"/>
      <c r="WSW3" s="318"/>
      <c r="WSX3" s="318"/>
      <c r="WSY3" s="318"/>
      <c r="WSZ3" s="318"/>
      <c r="WTA3" s="318"/>
      <c r="WTB3" s="318"/>
      <c r="WTC3" s="318"/>
      <c r="WTD3" s="318"/>
      <c r="WTE3" s="318"/>
      <c r="WTF3" s="318"/>
      <c r="WTG3" s="318"/>
      <c r="WTH3" s="318"/>
      <c r="WTI3" s="318"/>
      <c r="WTJ3" s="318"/>
      <c r="WTK3" s="318"/>
      <c r="WTL3" s="318"/>
      <c r="WTM3" s="318"/>
      <c r="WTN3" s="318"/>
      <c r="WTO3" s="318"/>
      <c r="WTP3" s="318"/>
      <c r="WTQ3" s="318"/>
      <c r="WTR3" s="318"/>
      <c r="WTS3" s="318"/>
      <c r="WTT3" s="318"/>
      <c r="WTU3" s="318"/>
      <c r="WTV3" s="318"/>
      <c r="WTW3" s="318"/>
      <c r="WTX3" s="318"/>
      <c r="WTY3" s="318"/>
      <c r="WTZ3" s="318"/>
      <c r="WUA3" s="318"/>
      <c r="WUB3" s="318"/>
      <c r="WUC3" s="318"/>
      <c r="WUD3" s="318"/>
      <c r="WUE3" s="318"/>
      <c r="WUF3" s="318"/>
      <c r="WUG3" s="318"/>
      <c r="WUH3" s="318"/>
      <c r="WUI3" s="318"/>
      <c r="WUJ3" s="318"/>
      <c r="WUK3" s="318"/>
      <c r="WUL3" s="318"/>
      <c r="WUM3" s="318"/>
      <c r="WUN3" s="318"/>
      <c r="WUO3" s="318"/>
      <c r="WUP3" s="318"/>
      <c r="WUQ3" s="318"/>
      <c r="WUR3" s="318"/>
      <c r="WUS3" s="318"/>
      <c r="WUT3" s="318"/>
      <c r="WUU3" s="318"/>
      <c r="WUV3" s="318"/>
      <c r="WUW3" s="318"/>
      <c r="WUX3" s="318"/>
      <c r="WUY3" s="318"/>
      <c r="WUZ3" s="318"/>
      <c r="WVA3" s="318"/>
      <c r="WVB3" s="318"/>
      <c r="WVC3" s="318"/>
      <c r="WVD3" s="318"/>
      <c r="WVE3" s="318"/>
      <c r="WVF3" s="318"/>
      <c r="WVG3" s="318"/>
      <c r="WVH3" s="318"/>
      <c r="WVI3" s="318"/>
      <c r="WVJ3" s="318"/>
      <c r="WVK3" s="318"/>
      <c r="WVL3" s="318"/>
      <c r="WVM3" s="318"/>
      <c r="WVN3" s="318"/>
      <c r="WVO3" s="318"/>
      <c r="WVP3" s="318"/>
      <c r="WVQ3" s="318"/>
      <c r="WVR3" s="318"/>
      <c r="WVS3" s="318"/>
      <c r="WVT3" s="318"/>
      <c r="WVU3" s="318"/>
      <c r="WVV3" s="318"/>
      <c r="WVW3" s="318"/>
      <c r="WVX3" s="318"/>
      <c r="WVY3" s="318"/>
      <c r="WVZ3" s="318"/>
      <c r="WWA3" s="318"/>
      <c r="WWB3" s="318"/>
      <c r="WWC3" s="318"/>
      <c r="WWD3" s="318"/>
      <c r="WWE3" s="318"/>
      <c r="WWF3" s="318"/>
      <c r="WWG3" s="318"/>
      <c r="WWH3" s="318"/>
      <c r="WWI3" s="318"/>
      <c r="WWJ3" s="318"/>
      <c r="WWK3" s="318"/>
      <c r="WWL3" s="318"/>
      <c r="WWM3" s="318"/>
      <c r="WWN3" s="318"/>
      <c r="WWO3" s="318"/>
      <c r="WWP3" s="318"/>
      <c r="WWQ3" s="318"/>
      <c r="WWR3" s="318"/>
      <c r="WWS3" s="318"/>
      <c r="WWT3" s="318"/>
      <c r="WWU3" s="318"/>
      <c r="WWV3" s="318"/>
      <c r="WWW3" s="318"/>
      <c r="WWX3" s="318"/>
      <c r="WWY3" s="318"/>
      <c r="WWZ3" s="318"/>
      <c r="WXA3" s="318"/>
      <c r="WXB3" s="318"/>
      <c r="WXC3" s="318"/>
      <c r="WXD3" s="318"/>
      <c r="WXE3" s="318"/>
      <c r="WXF3" s="318"/>
      <c r="WXG3" s="318"/>
      <c r="WXH3" s="318"/>
      <c r="WXI3" s="318"/>
      <c r="WXJ3" s="318"/>
      <c r="WXK3" s="318"/>
      <c r="WXL3" s="318"/>
      <c r="WXM3" s="318"/>
      <c r="WXN3" s="318"/>
      <c r="WXO3" s="318"/>
      <c r="WXP3" s="318"/>
      <c r="WXQ3" s="318"/>
      <c r="WXR3" s="318"/>
      <c r="WXS3" s="318"/>
      <c r="WXT3" s="318"/>
      <c r="WXU3" s="318"/>
      <c r="WXV3" s="318"/>
      <c r="WXW3" s="318"/>
      <c r="WXX3" s="318"/>
      <c r="WXY3" s="318"/>
      <c r="WXZ3" s="318"/>
      <c r="WYA3" s="318"/>
      <c r="WYB3" s="318"/>
      <c r="WYC3" s="318"/>
      <c r="WYD3" s="318"/>
      <c r="WYE3" s="318"/>
      <c r="WYF3" s="318"/>
      <c r="WYG3" s="318"/>
      <c r="WYH3" s="318"/>
      <c r="WYI3" s="318"/>
      <c r="WYJ3" s="318"/>
      <c r="WYK3" s="318"/>
      <c r="WYL3" s="318"/>
      <c r="WYM3" s="318"/>
      <c r="WYN3" s="318"/>
      <c r="WYO3" s="318"/>
      <c r="WYP3" s="318"/>
      <c r="WYQ3" s="318"/>
      <c r="WYR3" s="318"/>
      <c r="WYS3" s="318"/>
      <c r="WYT3" s="318"/>
      <c r="WYU3" s="318"/>
      <c r="WYV3" s="318"/>
      <c r="WYW3" s="318"/>
      <c r="WYX3" s="318"/>
      <c r="WYY3" s="318"/>
      <c r="WYZ3" s="318"/>
      <c r="WZA3" s="318"/>
      <c r="WZB3" s="318"/>
      <c r="WZC3" s="318"/>
      <c r="WZD3" s="318"/>
      <c r="WZE3" s="318"/>
      <c r="WZF3" s="318"/>
      <c r="WZG3" s="318"/>
      <c r="WZH3" s="318"/>
      <c r="WZI3" s="318"/>
      <c r="WZJ3" s="318"/>
      <c r="WZK3" s="318"/>
      <c r="WZL3" s="318"/>
      <c r="WZM3" s="318"/>
      <c r="WZN3" s="318"/>
      <c r="WZO3" s="318"/>
      <c r="WZP3" s="318"/>
      <c r="WZQ3" s="318"/>
      <c r="WZR3" s="318"/>
      <c r="WZS3" s="318"/>
      <c r="WZT3" s="318"/>
      <c r="WZU3" s="318"/>
      <c r="WZV3" s="318"/>
      <c r="WZW3" s="318"/>
      <c r="WZX3" s="318"/>
      <c r="WZY3" s="318"/>
      <c r="WZZ3" s="318"/>
      <c r="XAA3" s="318"/>
      <c r="XAB3" s="318"/>
      <c r="XAC3" s="318"/>
      <c r="XAD3" s="318"/>
      <c r="XAE3" s="318"/>
      <c r="XAF3" s="318"/>
      <c r="XAG3" s="318"/>
      <c r="XAH3" s="318"/>
      <c r="XAI3" s="318"/>
      <c r="XAJ3" s="318"/>
      <c r="XAK3" s="318"/>
      <c r="XAL3" s="318"/>
      <c r="XAM3" s="318"/>
      <c r="XAN3" s="318"/>
      <c r="XAO3" s="318"/>
      <c r="XAP3" s="318"/>
      <c r="XAQ3" s="318"/>
      <c r="XAR3" s="318"/>
      <c r="XAS3" s="318"/>
      <c r="XAT3" s="318"/>
      <c r="XAU3" s="318"/>
      <c r="XAV3" s="318"/>
      <c r="XAW3" s="318"/>
      <c r="XAX3" s="318"/>
      <c r="XAY3" s="318"/>
      <c r="XAZ3" s="318"/>
      <c r="XBA3" s="318"/>
      <c r="XBB3" s="318"/>
      <c r="XBC3" s="318"/>
      <c r="XBD3" s="318"/>
      <c r="XBE3" s="318"/>
      <c r="XBF3" s="318"/>
      <c r="XBG3" s="318"/>
      <c r="XBH3" s="318"/>
      <c r="XBI3" s="318"/>
      <c r="XBJ3" s="318"/>
      <c r="XBK3" s="318"/>
      <c r="XBL3" s="318"/>
      <c r="XBM3" s="318"/>
      <c r="XBN3" s="318"/>
      <c r="XBO3" s="318"/>
      <c r="XBP3" s="318"/>
      <c r="XBQ3" s="318"/>
      <c r="XBR3" s="318"/>
      <c r="XBS3" s="318"/>
      <c r="XBT3" s="318"/>
      <c r="XBU3" s="318"/>
      <c r="XBV3" s="318"/>
      <c r="XBW3" s="318"/>
      <c r="XBX3" s="318"/>
      <c r="XBY3" s="318"/>
      <c r="XBZ3" s="318"/>
      <c r="XCA3" s="318"/>
      <c r="XCB3" s="318"/>
      <c r="XCC3" s="318"/>
      <c r="XCD3" s="318"/>
      <c r="XCE3" s="318"/>
      <c r="XCF3" s="318"/>
      <c r="XCG3" s="318"/>
      <c r="XCH3" s="318"/>
      <c r="XCI3" s="318"/>
      <c r="XCJ3" s="318"/>
      <c r="XCK3" s="318"/>
      <c r="XCL3" s="318"/>
      <c r="XCM3" s="318"/>
      <c r="XCN3" s="318"/>
      <c r="XCO3" s="318"/>
      <c r="XCP3" s="318"/>
      <c r="XCQ3" s="318"/>
      <c r="XCR3" s="318"/>
      <c r="XCS3" s="318"/>
      <c r="XCT3" s="318"/>
      <c r="XCU3" s="318"/>
      <c r="XCV3" s="318"/>
      <c r="XCW3" s="318"/>
      <c r="XCX3" s="318"/>
      <c r="XCY3" s="318"/>
      <c r="XCZ3" s="318"/>
      <c r="XDA3" s="318"/>
      <c r="XDB3" s="318"/>
      <c r="XDC3" s="318"/>
      <c r="XDD3" s="318"/>
      <c r="XDE3" s="318"/>
      <c r="XDF3" s="318"/>
      <c r="XDG3" s="318"/>
      <c r="XDH3" s="318"/>
      <c r="XDI3" s="318"/>
      <c r="XDJ3" s="318"/>
      <c r="XDK3" s="318"/>
      <c r="XDL3" s="318"/>
      <c r="XDM3" s="318"/>
      <c r="XDN3" s="318"/>
      <c r="XDO3" s="318"/>
      <c r="XDP3" s="318"/>
      <c r="XDQ3" s="318"/>
      <c r="XDR3" s="318"/>
      <c r="XDS3" s="318"/>
      <c r="XDT3" s="318"/>
      <c r="XDU3" s="318"/>
      <c r="XDV3" s="318"/>
      <c r="XDW3" s="318"/>
      <c r="XDX3" s="318"/>
      <c r="XDY3" s="318"/>
      <c r="XDZ3" s="318"/>
      <c r="XEA3" s="318"/>
      <c r="XEB3" s="318"/>
      <c r="XEC3" s="318"/>
      <c r="XED3" s="318"/>
      <c r="XEE3" s="318"/>
      <c r="XEF3" s="318"/>
      <c r="XEG3" s="318"/>
      <c r="XEH3" s="318"/>
      <c r="XEI3" s="318"/>
      <c r="XEJ3" s="318"/>
      <c r="XEK3" s="318"/>
      <c r="XEL3" s="318"/>
      <c r="XEM3" s="318"/>
      <c r="XEN3" s="318"/>
      <c r="XEO3" s="318"/>
      <c r="XEP3" s="318"/>
      <c r="XEQ3" s="318"/>
      <c r="XER3" s="318"/>
      <c r="XES3" s="318"/>
      <c r="XET3" s="318"/>
      <c r="XEU3" s="318"/>
      <c r="XEV3" s="318"/>
      <c r="XEW3" s="318"/>
      <c r="XEX3" s="318"/>
      <c r="XEY3" s="318"/>
      <c r="XEZ3" s="318"/>
      <c r="XFA3" s="318"/>
      <c r="XFB3" s="318"/>
      <c r="XFC3" s="318"/>
    </row>
    <row r="4" spans="1:16383" s="196" customFormat="1" ht="62.25" customHeight="1" x14ac:dyDescent="0.25">
      <c r="A4" s="279" t="s">
        <v>150</v>
      </c>
      <c r="B4" s="279" t="s">
        <v>236</v>
      </c>
      <c r="C4" s="279" t="s">
        <v>713</v>
      </c>
      <c r="D4" s="280" t="s">
        <v>717</v>
      </c>
      <c r="E4" s="208" t="s">
        <v>726</v>
      </c>
      <c r="F4" s="280" t="s">
        <v>727</v>
      </c>
      <c r="G4" s="279" t="s">
        <v>732</v>
      </c>
      <c r="H4" s="280" t="s">
        <v>722</v>
      </c>
      <c r="I4" s="280" t="s">
        <v>722</v>
      </c>
      <c r="J4" s="281">
        <f ca="1">_xlfn.DAYS(TODAY(),[2]Plan2!$P$325)</f>
        <v>17318</v>
      </c>
      <c r="K4" s="282">
        <v>2250000</v>
      </c>
      <c r="L4" s="280">
        <v>0</v>
      </c>
      <c r="M4" s="281">
        <f>2019-2017</f>
        <v>2</v>
      </c>
    </row>
    <row r="5" spans="1:16383" s="196" customFormat="1" ht="55.5" customHeight="1" x14ac:dyDescent="0.25">
      <c r="A5" s="207" t="str">
        <f t="shared" ref="A5:A9" si="0">VLOOKUP(B5,processo,9,FALSE)</f>
        <v>01-P-07841/2013</v>
      </c>
      <c r="B5" s="207" t="s">
        <v>317</v>
      </c>
      <c r="C5" s="207" t="s">
        <v>714</v>
      </c>
      <c r="D5" s="208" t="s">
        <v>719</v>
      </c>
      <c r="E5" s="208" t="s">
        <v>725</v>
      </c>
      <c r="F5" s="208" t="s">
        <v>727</v>
      </c>
      <c r="G5" s="207" t="s">
        <v>733</v>
      </c>
      <c r="H5" s="208" t="s">
        <v>722</v>
      </c>
      <c r="I5" s="208" t="s">
        <v>723</v>
      </c>
      <c r="J5" s="209">
        <f ca="1">_xlfn.DAYS(TODAY(),[2]Plan2!$P$368)</f>
        <v>10743</v>
      </c>
      <c r="K5" s="210">
        <v>2639119.67</v>
      </c>
      <c r="L5" s="208">
        <v>0</v>
      </c>
      <c r="M5" s="209">
        <f>2019-2013</f>
        <v>6</v>
      </c>
    </row>
    <row r="6" spans="1:16383" s="196" customFormat="1" ht="51" customHeight="1" x14ac:dyDescent="0.25">
      <c r="A6" s="207" t="s">
        <v>150</v>
      </c>
      <c r="B6" s="207" t="s">
        <v>736</v>
      </c>
      <c r="C6" s="207" t="s">
        <v>713</v>
      </c>
      <c r="D6" s="208" t="s">
        <v>717</v>
      </c>
      <c r="E6" s="208" t="s">
        <v>725</v>
      </c>
      <c r="F6" s="208" t="s">
        <v>727</v>
      </c>
      <c r="G6" s="207" t="s">
        <v>731</v>
      </c>
      <c r="H6" s="208" t="s">
        <v>721</v>
      </c>
      <c r="I6" s="208" t="s">
        <v>722</v>
      </c>
      <c r="J6" s="209">
        <f ca="1">_xlfn.DAYS(TODAY(),[2]Plan2!$P$1188)</f>
        <v>3864</v>
      </c>
      <c r="K6" s="210">
        <v>400000</v>
      </c>
      <c r="L6" s="208">
        <v>0</v>
      </c>
      <c r="M6" s="209">
        <v>2</v>
      </c>
    </row>
    <row r="7" spans="1:16383" s="196" customFormat="1" ht="45" x14ac:dyDescent="0.25">
      <c r="A7" s="207" t="s">
        <v>362</v>
      </c>
      <c r="B7" s="207" t="s">
        <v>771</v>
      </c>
      <c r="C7" s="207" t="s">
        <v>713</v>
      </c>
      <c r="D7" s="208" t="s">
        <v>716</v>
      </c>
      <c r="E7" s="208" t="s">
        <v>725</v>
      </c>
      <c r="F7" s="208" t="s">
        <v>727</v>
      </c>
      <c r="G7" s="207" t="s">
        <v>731</v>
      </c>
      <c r="H7" s="208" t="s">
        <v>720</v>
      </c>
      <c r="I7" s="208" t="s">
        <v>722</v>
      </c>
      <c r="J7" s="209">
        <f ca="1">_xlfn.DAYS(TODAY(),[2]Plan2!$P$40)</f>
        <v>15552</v>
      </c>
      <c r="K7" s="210">
        <v>809912</v>
      </c>
      <c r="L7" s="208">
        <v>0</v>
      </c>
      <c r="M7" s="209">
        <f>2019-2014</f>
        <v>5</v>
      </c>
    </row>
    <row r="8" spans="1:16383" s="196" customFormat="1" ht="45" x14ac:dyDescent="0.25">
      <c r="A8" s="207" t="s">
        <v>169</v>
      </c>
      <c r="B8" s="207" t="s">
        <v>738</v>
      </c>
      <c r="C8" s="207" t="s">
        <v>713</v>
      </c>
      <c r="D8" s="208" t="s">
        <v>717</v>
      </c>
      <c r="E8" s="208" t="s">
        <v>726</v>
      </c>
      <c r="F8" s="208" t="s">
        <v>727</v>
      </c>
      <c r="G8" s="207" t="s">
        <v>732</v>
      </c>
      <c r="H8" s="208" t="s">
        <v>722</v>
      </c>
      <c r="I8" s="208" t="s">
        <v>723</v>
      </c>
      <c r="J8" s="209">
        <f ca="1">_xlfn.DAYS(TODAY(),"28/02/1973")</f>
        <v>16862</v>
      </c>
      <c r="K8" s="210">
        <f>28500+285625</f>
        <v>314125</v>
      </c>
      <c r="L8" s="208">
        <v>0</v>
      </c>
      <c r="M8" s="209">
        <f>2019-2013</f>
        <v>6</v>
      </c>
    </row>
    <row r="9" spans="1:16383" s="318" customFormat="1" ht="52.5" customHeight="1" x14ac:dyDescent="0.25">
      <c r="A9" s="320" t="str">
        <f t="shared" si="0"/>
        <v>01-P-03947/2009</v>
      </c>
      <c r="B9" s="320" t="s">
        <v>401</v>
      </c>
      <c r="C9" s="320" t="s">
        <v>715</v>
      </c>
      <c r="D9" s="321" t="s">
        <v>719</v>
      </c>
      <c r="E9" s="321" t="s">
        <v>725</v>
      </c>
      <c r="F9" s="321" t="s">
        <v>727</v>
      </c>
      <c r="G9" s="320" t="s">
        <v>733</v>
      </c>
      <c r="H9" s="321" t="s">
        <v>722</v>
      </c>
      <c r="I9" s="321" t="s">
        <v>723</v>
      </c>
      <c r="J9" s="322">
        <f ca="1">_xlfn.DAYS(TODAY(),[2]Plan2!$P$187)</f>
        <v>10712</v>
      </c>
      <c r="K9" s="323">
        <v>2874562.3309999998</v>
      </c>
      <c r="L9" s="321">
        <v>0</v>
      </c>
      <c r="M9" s="322">
        <v>19</v>
      </c>
    </row>
    <row r="10" spans="1:16383" ht="45" customHeight="1" x14ac:dyDescent="0.25">
      <c r="A10" s="207" t="s">
        <v>150</v>
      </c>
      <c r="B10" s="207" t="s">
        <v>798</v>
      </c>
      <c r="C10" s="207" t="s">
        <v>713</v>
      </c>
      <c r="D10" s="208" t="s">
        <v>718</v>
      </c>
      <c r="E10" s="208" t="s">
        <v>725</v>
      </c>
      <c r="F10" s="208" t="s">
        <v>727</v>
      </c>
      <c r="G10" s="207" t="s">
        <v>731</v>
      </c>
      <c r="H10" s="208" t="s">
        <v>720</v>
      </c>
      <c r="I10" s="208" t="s">
        <v>722</v>
      </c>
      <c r="J10" s="209">
        <f ca="1">_xlfn.DAYS(TODAY(),[2]Plan2!$P$348)</f>
        <v>17836</v>
      </c>
      <c r="K10" s="210">
        <v>500000</v>
      </c>
      <c r="L10" s="208">
        <v>0</v>
      </c>
      <c r="M10" s="209">
        <v>1</v>
      </c>
    </row>
    <row r="11" spans="1:16383" ht="45" customHeight="1" x14ac:dyDescent="0.25">
      <c r="A11" s="211" t="s">
        <v>872</v>
      </c>
      <c r="B11" s="211" t="s">
        <v>797</v>
      </c>
      <c r="C11" s="211" t="s">
        <v>713</v>
      </c>
      <c r="D11" s="212" t="s">
        <v>717</v>
      </c>
      <c r="E11" s="212" t="s">
        <v>726</v>
      </c>
      <c r="F11" s="212" t="s">
        <v>727</v>
      </c>
      <c r="G11" s="211" t="s">
        <v>732</v>
      </c>
      <c r="H11" s="212" t="s">
        <v>722</v>
      </c>
      <c r="I11" s="212" t="s">
        <v>723</v>
      </c>
      <c r="J11" s="213">
        <f ca="1">_xlfn.DAYS((TODAY()),[2]Plan2!$P$450)</f>
        <v>16669</v>
      </c>
      <c r="K11" s="214">
        <v>650000</v>
      </c>
      <c r="L11" s="212">
        <v>0</v>
      </c>
      <c r="M11" s="213">
        <v>0.5</v>
      </c>
    </row>
    <row r="12" spans="1:16383" x14ac:dyDescent="0.25"/>
    <row r="13" spans="1:16383" ht="35.25" customHeight="1" x14ac:dyDescent="0.25">
      <c r="A13" s="247" t="s">
        <v>815</v>
      </c>
    </row>
    <row r="14" spans="1:16383" hidden="1" x14ac:dyDescent="0.25"/>
    <row r="15" spans="1:16383" hidden="1" x14ac:dyDescent="0.25"/>
    <row r="16" spans="1:1638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sheetData>
  <mergeCells count="4">
    <mergeCell ref="C1:F1"/>
    <mergeCell ref="G1:J1"/>
    <mergeCell ref="K1:L1"/>
    <mergeCell ref="A1:B1"/>
  </mergeCells>
  <dataValidations count="7">
    <dataValidation type="list" allowBlank="1" showInputMessage="1" showErrorMessage="1" sqref="E3:E11" xr:uid="{00000000-0002-0000-0300-000000000000}">
      <formula1>ocorr</formula1>
    </dataValidation>
    <dataValidation type="list" allowBlank="1" showInputMessage="1" showErrorMessage="1" sqref="C4:C11 C3" xr:uid="{00000000-0002-0000-0300-000002000000}">
      <formula1>abrangência</formula1>
    </dataValidation>
    <dataValidation type="list" allowBlank="1" showInputMessage="1" showErrorMessage="1" sqref="D3:D11" xr:uid="{00000000-0002-0000-0300-000003000000}">
      <formula1>imp_neg</formula1>
    </dataValidation>
    <dataValidation type="list" allowBlank="1" showInputMessage="1" showErrorMessage="1" sqref="F3:F11" xr:uid="{00000000-0002-0000-0300-000004000000}">
      <formula1>imp_amb</formula1>
    </dataValidation>
    <dataValidation type="list" allowBlank="1" showInputMessage="1" showErrorMessage="1" sqref="G3:G11" xr:uid="{00000000-0002-0000-0300-000005000000}">
      <formula1>norm_legisl</formula1>
    </dataValidation>
    <dataValidation type="list" allowBlank="1" showInputMessage="1" showErrorMessage="1" sqref="H3:H11" xr:uid="{00000000-0002-0000-0300-000006000000}">
      <formula1>risco_pessoas</formula1>
    </dataValidation>
    <dataValidation type="list" allowBlank="1" showInputMessage="1" showErrorMessage="1" sqref="I3:I11" xr:uid="{00000000-0002-0000-0300-000007000000}">
      <formula1>risco_patr</formula1>
    </dataValidation>
  </dataValidations>
  <pageMargins left="0.511811024" right="0.511811024" top="0.78740157499999996" bottom="0.78740157499999996" header="0.31496062000000002" footer="0.314960620000000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H20"/>
  <sheetViews>
    <sheetView zoomScaleNormal="100" workbookViewId="0">
      <selection sqref="A1:XFD1048576"/>
    </sheetView>
  </sheetViews>
  <sheetFormatPr defaultColWidth="0" defaultRowHeight="15" x14ac:dyDescent="0.25"/>
  <cols>
    <col min="1" max="1" width="6.85546875" style="243" customWidth="1"/>
    <col min="2" max="2" width="52.140625" style="226" customWidth="1"/>
    <col min="3" max="3" width="16.7109375" style="226" customWidth="1"/>
    <col min="4" max="4" width="9.85546875" style="226" customWidth="1"/>
    <col min="5" max="5" width="131.42578125" style="226" bestFit="1" customWidth="1"/>
    <col min="6" max="7" width="9.140625" style="241" hidden="1" customWidth="1"/>
    <col min="8" max="8" width="0" style="241" hidden="1" customWidth="1"/>
    <col min="9" max="16384" width="9.140625" style="241" hidden="1"/>
  </cols>
  <sheetData>
    <row r="1" spans="1:5" ht="36.75" customHeight="1" x14ac:dyDescent="0.25">
      <c r="A1" s="333" t="s">
        <v>808</v>
      </c>
      <c r="B1" s="333"/>
      <c r="C1" s="333"/>
      <c r="D1" s="333"/>
      <c r="E1" s="333"/>
    </row>
    <row r="2" spans="1:5" ht="28.5" customHeight="1" thickBot="1" x14ac:dyDescent="0.3">
      <c r="A2" s="244" t="s">
        <v>800</v>
      </c>
      <c r="B2" s="244" t="s">
        <v>741</v>
      </c>
      <c r="C2" s="244" t="s">
        <v>799</v>
      </c>
      <c r="D2" s="244" t="s">
        <v>812</v>
      </c>
      <c r="E2" s="244" t="s">
        <v>801</v>
      </c>
    </row>
    <row r="3" spans="1:5" s="242" customFormat="1" ht="16.5" thickTop="1" x14ac:dyDescent="0.25">
      <c r="A3" s="252">
        <v>1</v>
      </c>
      <c r="B3" s="253" t="s">
        <v>401</v>
      </c>
      <c r="C3" s="254">
        <f t="shared" ref="C3:C11" si="0">VLOOKUP(B3,custo_ref,10,FALSE)</f>
        <v>2874562.3309999998</v>
      </c>
      <c r="D3" s="260">
        <v>0.37819999999999998</v>
      </c>
      <c r="E3" s="263" t="s">
        <v>803</v>
      </c>
    </row>
    <row r="4" spans="1:5" s="242" customFormat="1" ht="15.75" x14ac:dyDescent="0.25">
      <c r="A4" s="255">
        <v>2</v>
      </c>
      <c r="B4" s="256" t="s">
        <v>317</v>
      </c>
      <c r="C4" s="257">
        <f t="shared" si="0"/>
        <v>2639119.67</v>
      </c>
      <c r="D4" s="261">
        <v>0.2364</v>
      </c>
      <c r="E4" s="262" t="s">
        <v>742</v>
      </c>
    </row>
    <row r="5" spans="1:5" s="242" customFormat="1" ht="15.75" x14ac:dyDescent="0.25">
      <c r="A5" s="255">
        <v>3</v>
      </c>
      <c r="B5" s="258" t="s">
        <v>738</v>
      </c>
      <c r="C5" s="259">
        <f t="shared" si="0"/>
        <v>314125</v>
      </c>
      <c r="D5" s="260">
        <v>0.1605</v>
      </c>
      <c r="E5" s="263" t="s">
        <v>802</v>
      </c>
    </row>
    <row r="6" spans="1:5" s="242" customFormat="1" ht="15.75" x14ac:dyDescent="0.25">
      <c r="A6" s="255">
        <v>4</v>
      </c>
      <c r="B6" s="258" t="s">
        <v>797</v>
      </c>
      <c r="C6" s="259">
        <f t="shared" si="0"/>
        <v>650000</v>
      </c>
      <c r="D6" s="260">
        <v>0.11700000000000001</v>
      </c>
      <c r="E6" s="263" t="s">
        <v>827</v>
      </c>
    </row>
    <row r="7" spans="1:5" s="242" customFormat="1" ht="15.75" x14ac:dyDescent="0.25">
      <c r="A7" s="255">
        <v>5</v>
      </c>
      <c r="B7" s="258" t="s">
        <v>236</v>
      </c>
      <c r="C7" s="259">
        <f t="shared" si="0"/>
        <v>2250000</v>
      </c>
      <c r="D7" s="260">
        <v>-6.8699999999999997E-2</v>
      </c>
      <c r="E7" s="263" t="s">
        <v>807</v>
      </c>
    </row>
    <row r="8" spans="1:5" s="242" customFormat="1" ht="15.75" x14ac:dyDescent="0.25">
      <c r="A8" s="295">
        <v>6</v>
      </c>
      <c r="B8" s="258" t="s">
        <v>848</v>
      </c>
      <c r="C8" s="259">
        <v>121251.41</v>
      </c>
      <c r="D8" s="260">
        <v>-0.15479999999999999</v>
      </c>
      <c r="E8" s="263" t="s">
        <v>874</v>
      </c>
    </row>
    <row r="9" spans="1:5" s="242" customFormat="1" ht="15.75" x14ac:dyDescent="0.25">
      <c r="A9" s="255">
        <v>7</v>
      </c>
      <c r="B9" s="258" t="s">
        <v>798</v>
      </c>
      <c r="C9" s="259">
        <f t="shared" si="0"/>
        <v>500000</v>
      </c>
      <c r="D9" s="260">
        <v>-0.17760000000000001</v>
      </c>
      <c r="E9" s="263" t="s">
        <v>804</v>
      </c>
    </row>
    <row r="10" spans="1:5" s="242" customFormat="1" ht="15.75" x14ac:dyDescent="0.25">
      <c r="A10" s="255">
        <v>8</v>
      </c>
      <c r="B10" s="258" t="s">
        <v>736</v>
      </c>
      <c r="C10" s="259">
        <f t="shared" si="0"/>
        <v>400000</v>
      </c>
      <c r="D10" s="260">
        <v>-0.2203</v>
      </c>
      <c r="E10" s="263" t="s">
        <v>806</v>
      </c>
    </row>
    <row r="11" spans="1:5" s="242" customFormat="1" ht="15.75" x14ac:dyDescent="0.25">
      <c r="A11" s="255">
        <v>9</v>
      </c>
      <c r="B11" s="258" t="s">
        <v>771</v>
      </c>
      <c r="C11" s="259">
        <f t="shared" si="0"/>
        <v>809912</v>
      </c>
      <c r="D11" s="260">
        <v>-0.27079999999999999</v>
      </c>
      <c r="E11" s="263" t="s">
        <v>805</v>
      </c>
    </row>
    <row r="13" spans="1:5" x14ac:dyDescent="0.25">
      <c r="A13" s="246" t="s">
        <v>813</v>
      </c>
    </row>
    <row r="15" spans="1:5" hidden="1" x14ac:dyDescent="0.25"/>
    <row r="16" spans="1:5" hidden="1" x14ac:dyDescent="0.25"/>
    <row r="17" hidden="1" x14ac:dyDescent="0.25"/>
    <row r="18" hidden="1" x14ac:dyDescent="0.25"/>
    <row r="19" hidden="1" x14ac:dyDescent="0.25"/>
    <row r="20" hidden="1" x14ac:dyDescent="0.25"/>
  </sheetData>
  <sortState ref="B3:E11">
    <sortCondition descending="1" ref="D3:D11"/>
  </sortState>
  <mergeCells count="1">
    <mergeCell ref="A1:E1"/>
  </mergeCells>
  <pageMargins left="0.511811024" right="0.511811024" top="0.78740157499999996" bottom="0.78740157499999996" header="0.31496062000000002" footer="0.31496062000000002"/>
  <pageSetup paperSize="1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18"/>
  <sheetViews>
    <sheetView zoomScaleNormal="100" workbookViewId="0">
      <pane xSplit="2" ySplit="2" topLeftCell="C12" activePane="bottomRight" state="frozen"/>
      <selection activeCell="O20" sqref="O20"/>
      <selection pane="topRight" activeCell="O20" sqref="O20"/>
      <selection pane="bottomLeft" activeCell="O20" sqref="O20"/>
      <selection pane="bottomRight" activeCell="B16" sqref="B16"/>
    </sheetView>
  </sheetViews>
  <sheetFormatPr defaultColWidth="0" defaultRowHeight="15" zeroHeight="1" x14ac:dyDescent="0.25"/>
  <cols>
    <col min="1" max="1" width="17.140625" style="196" customWidth="1"/>
    <col min="2" max="2" width="35.85546875" style="195" customWidth="1"/>
    <col min="3" max="3" width="29.85546875" style="195" bestFit="1" customWidth="1"/>
    <col min="4" max="4" width="20.85546875" style="196" customWidth="1"/>
    <col min="5" max="5" width="22.85546875" style="197" customWidth="1"/>
    <col min="6" max="6" width="19.28515625" style="197" customWidth="1"/>
    <col min="7" max="7" width="25.140625" style="195" customWidth="1"/>
    <col min="8" max="8" width="25" style="197" customWidth="1"/>
    <col min="9" max="9" width="22.85546875" style="199" customWidth="1"/>
    <col min="10" max="10" width="24.28515625" style="199" bestFit="1" customWidth="1"/>
    <col min="11" max="16384" width="9.140625" style="195" hidden="1"/>
  </cols>
  <sheetData>
    <row r="1" spans="1:10" ht="42" customHeight="1" x14ac:dyDescent="0.25">
      <c r="A1" s="334" t="s">
        <v>785</v>
      </c>
      <c r="B1" s="334"/>
      <c r="C1" s="335" t="s">
        <v>786</v>
      </c>
      <c r="D1" s="335"/>
      <c r="E1" s="335"/>
      <c r="F1" s="335"/>
      <c r="G1" s="336" t="s">
        <v>791</v>
      </c>
      <c r="H1" s="336"/>
      <c r="I1" s="337" t="s">
        <v>792</v>
      </c>
      <c r="J1" s="337"/>
    </row>
    <row r="2" spans="1:10" ht="75" customHeight="1" thickBot="1" x14ac:dyDescent="0.3">
      <c r="A2" s="234" t="s">
        <v>735</v>
      </c>
      <c r="B2" s="235" t="s">
        <v>772</v>
      </c>
      <c r="C2" s="236" t="s">
        <v>787</v>
      </c>
      <c r="D2" s="237" t="s">
        <v>816</v>
      </c>
      <c r="E2" s="236" t="s">
        <v>788</v>
      </c>
      <c r="F2" s="237" t="s">
        <v>779</v>
      </c>
      <c r="G2" s="238" t="s">
        <v>789</v>
      </c>
      <c r="H2" s="238" t="s">
        <v>790</v>
      </c>
      <c r="I2" s="239" t="s">
        <v>794</v>
      </c>
      <c r="J2" s="240" t="s">
        <v>793</v>
      </c>
    </row>
    <row r="3" spans="1:10" ht="44.25" customHeight="1" thickTop="1" x14ac:dyDescent="0.25">
      <c r="A3" s="223" t="s">
        <v>743</v>
      </c>
      <c r="B3" s="227" t="s">
        <v>755</v>
      </c>
      <c r="C3" s="223" t="s">
        <v>715</v>
      </c>
      <c r="D3" s="204" t="s">
        <v>719</v>
      </c>
      <c r="E3" s="204" t="s">
        <v>726</v>
      </c>
      <c r="F3" s="204" t="s">
        <v>727</v>
      </c>
      <c r="G3" s="223" t="s">
        <v>734</v>
      </c>
      <c r="H3" s="204" t="s">
        <v>722</v>
      </c>
      <c r="I3" s="228">
        <v>916804.41999999993</v>
      </c>
      <c r="J3" s="204">
        <v>0</v>
      </c>
    </row>
    <row r="4" spans="1:10" ht="44.25" customHeight="1" x14ac:dyDescent="0.25">
      <c r="A4" s="294" t="s">
        <v>744</v>
      </c>
      <c r="B4" s="229" t="s">
        <v>760</v>
      </c>
      <c r="C4" s="224" t="s">
        <v>713</v>
      </c>
      <c r="D4" s="208" t="s">
        <v>718</v>
      </c>
      <c r="E4" s="208" t="s">
        <v>726</v>
      </c>
      <c r="F4" s="208" t="s">
        <v>727</v>
      </c>
      <c r="G4" s="224" t="s">
        <v>734</v>
      </c>
      <c r="H4" s="208" t="s">
        <v>722</v>
      </c>
      <c r="I4" s="230">
        <v>3440306.67</v>
      </c>
      <c r="J4" s="208">
        <v>0</v>
      </c>
    </row>
    <row r="5" spans="1:10" ht="44.25" customHeight="1" x14ac:dyDescent="0.25">
      <c r="A5" s="224" t="s">
        <v>745</v>
      </c>
      <c r="B5" s="229" t="s">
        <v>767</v>
      </c>
      <c r="C5" s="224" t="s">
        <v>713</v>
      </c>
      <c r="D5" s="208" t="s">
        <v>717</v>
      </c>
      <c r="E5" s="208" t="s">
        <v>726</v>
      </c>
      <c r="F5" s="208" t="s">
        <v>727</v>
      </c>
      <c r="G5" s="224" t="s">
        <v>734</v>
      </c>
      <c r="H5" s="208" t="s">
        <v>721</v>
      </c>
      <c r="I5" s="230">
        <v>855512.17999999993</v>
      </c>
      <c r="J5" s="208">
        <v>0</v>
      </c>
    </row>
    <row r="6" spans="1:10" ht="44.25" customHeight="1" x14ac:dyDescent="0.25">
      <c r="A6" s="224" t="s">
        <v>746</v>
      </c>
      <c r="B6" s="229" t="s">
        <v>756</v>
      </c>
      <c r="C6" s="224" t="s">
        <v>712</v>
      </c>
      <c r="D6" s="208" t="s">
        <v>719</v>
      </c>
      <c r="E6" s="208" t="s">
        <v>725</v>
      </c>
      <c r="F6" s="208" t="s">
        <v>727</v>
      </c>
      <c r="G6" s="224" t="s">
        <v>734</v>
      </c>
      <c r="H6" s="208" t="s">
        <v>723</v>
      </c>
      <c r="I6" s="230">
        <v>618315.41</v>
      </c>
      <c r="J6" s="208">
        <v>0</v>
      </c>
    </row>
    <row r="7" spans="1:10" ht="44.25" customHeight="1" x14ac:dyDescent="0.25">
      <c r="A7" s="224" t="s">
        <v>747</v>
      </c>
      <c r="B7" s="229" t="s">
        <v>766</v>
      </c>
      <c r="C7" s="224" t="s">
        <v>713</v>
      </c>
      <c r="D7" s="208" t="s">
        <v>717</v>
      </c>
      <c r="E7" s="208" t="s">
        <v>726</v>
      </c>
      <c r="F7" s="208" t="s">
        <v>727</v>
      </c>
      <c r="G7" s="224" t="s">
        <v>734</v>
      </c>
      <c r="H7" s="208" t="s">
        <v>721</v>
      </c>
      <c r="I7" s="230">
        <v>845250.53</v>
      </c>
      <c r="J7" s="208">
        <v>0</v>
      </c>
    </row>
    <row r="8" spans="1:10" ht="44.25" customHeight="1" x14ac:dyDescent="0.25">
      <c r="A8" s="224" t="s">
        <v>748</v>
      </c>
      <c r="B8" s="229" t="s">
        <v>762</v>
      </c>
      <c r="C8" s="224" t="s">
        <v>713</v>
      </c>
      <c r="D8" s="208" t="s">
        <v>717</v>
      </c>
      <c r="E8" s="208" t="s">
        <v>726</v>
      </c>
      <c r="F8" s="208" t="s">
        <v>727</v>
      </c>
      <c r="G8" s="224" t="s">
        <v>734</v>
      </c>
      <c r="H8" s="208" t="s">
        <v>721</v>
      </c>
      <c r="I8" s="230">
        <v>1077499.5900000001</v>
      </c>
      <c r="J8" s="208">
        <v>0</v>
      </c>
    </row>
    <row r="9" spans="1:10" ht="44.25" customHeight="1" x14ac:dyDescent="0.25">
      <c r="A9" s="224" t="s">
        <v>749</v>
      </c>
      <c r="B9" s="229" t="s">
        <v>575</v>
      </c>
      <c r="C9" s="224" t="s">
        <v>714</v>
      </c>
      <c r="D9" s="208" t="s">
        <v>718</v>
      </c>
      <c r="E9" s="208" t="s">
        <v>726</v>
      </c>
      <c r="F9" s="208" t="s">
        <v>727</v>
      </c>
      <c r="G9" s="224" t="s">
        <v>734</v>
      </c>
      <c r="H9" s="208" t="s">
        <v>721</v>
      </c>
      <c r="I9" s="230">
        <v>828227.69</v>
      </c>
      <c r="J9" s="208">
        <v>0</v>
      </c>
    </row>
    <row r="10" spans="1:10" ht="44.25" customHeight="1" x14ac:dyDescent="0.25">
      <c r="A10" s="224"/>
      <c r="B10" s="231" t="s">
        <v>757</v>
      </c>
      <c r="C10" s="224" t="s">
        <v>714</v>
      </c>
      <c r="D10" s="208" t="s">
        <v>719</v>
      </c>
      <c r="E10" s="208" t="s">
        <v>726</v>
      </c>
      <c r="F10" s="208" t="s">
        <v>727</v>
      </c>
      <c r="G10" s="224" t="s">
        <v>734</v>
      </c>
      <c r="H10" s="208" t="s">
        <v>722</v>
      </c>
      <c r="I10" s="230">
        <v>1432089.22</v>
      </c>
      <c r="J10" s="208">
        <v>0</v>
      </c>
    </row>
    <row r="11" spans="1:10" ht="44.25" customHeight="1" x14ac:dyDescent="0.25">
      <c r="A11" s="224" t="s">
        <v>750</v>
      </c>
      <c r="B11" s="231" t="s">
        <v>761</v>
      </c>
      <c r="C11" s="224" t="s">
        <v>714</v>
      </c>
      <c r="D11" s="208" t="s">
        <v>718</v>
      </c>
      <c r="E11" s="208" t="s">
        <v>726</v>
      </c>
      <c r="F11" s="208" t="s">
        <v>727</v>
      </c>
      <c r="G11" s="224" t="s">
        <v>734</v>
      </c>
      <c r="H11" s="208" t="s">
        <v>721</v>
      </c>
      <c r="I11" s="230">
        <v>1165905.95</v>
      </c>
      <c r="J11" s="208">
        <v>0</v>
      </c>
    </row>
    <row r="12" spans="1:10" ht="44.25" customHeight="1" x14ac:dyDescent="0.25">
      <c r="A12" s="224" t="s">
        <v>751</v>
      </c>
      <c r="B12" s="231" t="s">
        <v>764</v>
      </c>
      <c r="C12" s="224" t="s">
        <v>713</v>
      </c>
      <c r="D12" s="208" t="s">
        <v>717</v>
      </c>
      <c r="E12" s="208" t="s">
        <v>726</v>
      </c>
      <c r="F12" s="208" t="s">
        <v>727</v>
      </c>
      <c r="G12" s="224" t="s">
        <v>734</v>
      </c>
      <c r="H12" s="208" t="s">
        <v>721</v>
      </c>
      <c r="I12" s="230">
        <v>660988.93999999994</v>
      </c>
      <c r="J12" s="208">
        <v>0</v>
      </c>
    </row>
    <row r="13" spans="1:10" ht="44.25" customHeight="1" x14ac:dyDescent="0.25">
      <c r="A13" s="224" t="s">
        <v>752</v>
      </c>
      <c r="B13" s="231" t="s">
        <v>763</v>
      </c>
      <c r="C13" s="224" t="s">
        <v>713</v>
      </c>
      <c r="D13" s="208" t="s">
        <v>717</v>
      </c>
      <c r="E13" s="208" t="s">
        <v>726</v>
      </c>
      <c r="F13" s="208" t="s">
        <v>727</v>
      </c>
      <c r="G13" s="224" t="s">
        <v>734</v>
      </c>
      <c r="H13" s="208" t="s">
        <v>721</v>
      </c>
      <c r="I13" s="230">
        <v>490373.28</v>
      </c>
      <c r="J13" s="208">
        <v>0</v>
      </c>
    </row>
    <row r="14" spans="1:10" ht="44.25" customHeight="1" x14ac:dyDescent="0.25">
      <c r="A14" s="224"/>
      <c r="B14" s="229" t="s">
        <v>758</v>
      </c>
      <c r="C14" s="224" t="s">
        <v>713</v>
      </c>
      <c r="D14" s="208" t="s">
        <v>718</v>
      </c>
      <c r="E14" s="208" t="s">
        <v>726</v>
      </c>
      <c r="F14" s="208" t="s">
        <v>727</v>
      </c>
      <c r="G14" s="224" t="s">
        <v>734</v>
      </c>
      <c r="H14" s="208" t="s">
        <v>722</v>
      </c>
      <c r="I14" s="230">
        <v>621829.41</v>
      </c>
      <c r="J14" s="208">
        <v>0</v>
      </c>
    </row>
    <row r="15" spans="1:10" ht="44.25" customHeight="1" x14ac:dyDescent="0.25">
      <c r="A15" s="224" t="s">
        <v>753</v>
      </c>
      <c r="B15" s="231" t="s">
        <v>765</v>
      </c>
      <c r="C15" s="224" t="s">
        <v>713</v>
      </c>
      <c r="D15" s="208" t="s">
        <v>717</v>
      </c>
      <c r="E15" s="208" t="s">
        <v>726</v>
      </c>
      <c r="F15" s="208" t="s">
        <v>727</v>
      </c>
      <c r="G15" s="224" t="s">
        <v>734</v>
      </c>
      <c r="H15" s="208" t="s">
        <v>721</v>
      </c>
      <c r="I15" s="230">
        <v>781576.8</v>
      </c>
      <c r="J15" s="208">
        <v>0</v>
      </c>
    </row>
    <row r="16" spans="1:10" ht="44.25" customHeight="1" x14ac:dyDescent="0.25">
      <c r="A16" s="224"/>
      <c r="B16" s="231" t="s">
        <v>759</v>
      </c>
      <c r="C16" s="224" t="s">
        <v>714</v>
      </c>
      <c r="D16" s="208" t="s">
        <v>719</v>
      </c>
      <c r="E16" s="208" t="s">
        <v>725</v>
      </c>
      <c r="F16" s="208" t="s">
        <v>727</v>
      </c>
      <c r="G16" s="224" t="s">
        <v>734</v>
      </c>
      <c r="H16" s="248" t="s">
        <v>723</v>
      </c>
      <c r="I16" s="230">
        <v>454447.29</v>
      </c>
      <c r="J16" s="208">
        <v>0</v>
      </c>
    </row>
    <row r="17" spans="1:14" ht="45" x14ac:dyDescent="0.25">
      <c r="A17" s="225"/>
      <c r="B17" s="232" t="s">
        <v>768</v>
      </c>
      <c r="C17" s="225" t="s">
        <v>714</v>
      </c>
      <c r="D17" s="212" t="s">
        <v>719</v>
      </c>
      <c r="E17" s="212" t="s">
        <v>726</v>
      </c>
      <c r="F17" s="212" t="s">
        <v>727</v>
      </c>
      <c r="G17" s="225" t="s">
        <v>734</v>
      </c>
      <c r="H17" s="212" t="s">
        <v>722</v>
      </c>
      <c r="I17" s="233">
        <v>1004249.93</v>
      </c>
      <c r="J17" s="212">
        <v>0</v>
      </c>
    </row>
    <row r="18" spans="1:14" ht="25.5" customHeight="1" x14ac:dyDescent="0.25">
      <c r="A18" s="247" t="s">
        <v>815</v>
      </c>
      <c r="B18" s="198"/>
      <c r="C18" s="198"/>
      <c r="D18" s="199"/>
      <c r="E18" s="199"/>
      <c r="F18" s="199"/>
      <c r="H18" s="199"/>
      <c r="J18" s="200"/>
      <c r="L18" s="199"/>
      <c r="M18" s="199"/>
      <c r="N18" s="222"/>
    </row>
  </sheetData>
  <mergeCells count="4">
    <mergeCell ref="A1:B1"/>
    <mergeCell ref="C1:F1"/>
    <mergeCell ref="G1:H1"/>
    <mergeCell ref="I1:J1"/>
  </mergeCells>
  <dataValidations count="6">
    <dataValidation type="list" allowBlank="1" showInputMessage="1" showErrorMessage="1" sqref="C3:C17" xr:uid="{00000000-0002-0000-0500-000000000000}">
      <formula1>abrangência</formula1>
    </dataValidation>
    <dataValidation type="list" allowBlank="1" showInputMessage="1" showErrorMessage="1" sqref="D3:D17" xr:uid="{00000000-0002-0000-0500-000001000000}">
      <formula1>imp_neg</formula1>
    </dataValidation>
    <dataValidation type="list" allowBlank="1" showInputMessage="1" showErrorMessage="1" sqref="E3:E16" xr:uid="{00000000-0002-0000-0500-000002000000}">
      <formula1>ocorr</formula1>
    </dataValidation>
    <dataValidation type="list" allowBlank="1" showInputMessage="1" showErrorMessage="1" sqref="F3:F16" xr:uid="{00000000-0002-0000-0500-000003000000}">
      <formula1>imp_amb</formula1>
    </dataValidation>
    <dataValidation type="list" allowBlank="1" showInputMessage="1" showErrorMessage="1" sqref="G3:G17" xr:uid="{00000000-0002-0000-0500-000004000000}">
      <formula1>norm_legisl</formula1>
    </dataValidation>
    <dataValidation type="list" allowBlank="1" showInputMessage="1" showErrorMessage="1" sqref="H3:H17" xr:uid="{00000000-0002-0000-0500-000005000000}">
      <formula1>risco_pessoas</formula1>
    </dataValidation>
  </dataValidations>
  <pageMargins left="0.511811024" right="0.511811024" top="0.78740157499999996" bottom="0.78740157499999996" header="0.31496062000000002" footer="0.31496062000000002"/>
  <pageSetup paperSize="181"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F39"/>
  <sheetViews>
    <sheetView workbookViewId="0">
      <selection activeCell="C3" sqref="C3:C17"/>
    </sheetView>
  </sheetViews>
  <sheetFormatPr defaultColWidth="0" defaultRowHeight="15" zeroHeight="1" x14ac:dyDescent="0.25"/>
  <cols>
    <col min="1" max="1" width="7.7109375" bestFit="1" customWidth="1"/>
    <col min="2" max="2" width="29.140625" customWidth="1"/>
    <col min="3" max="3" width="17.28515625" customWidth="1"/>
    <col min="4" max="4" width="6.28515625" bestFit="1" customWidth="1"/>
    <col min="5" max="5" width="57.5703125" customWidth="1"/>
    <col min="6" max="6" width="0" hidden="1" customWidth="1"/>
    <col min="7" max="16384" width="9.140625" hidden="1"/>
  </cols>
  <sheetData>
    <row r="1" spans="1:5" ht="38.25" customHeight="1" x14ac:dyDescent="0.25">
      <c r="A1" s="338" t="s">
        <v>809</v>
      </c>
      <c r="B1" s="338"/>
      <c r="C1" s="338"/>
      <c r="D1" s="338"/>
      <c r="E1" s="338"/>
    </row>
    <row r="2" spans="1:5" ht="33" customHeight="1" thickBot="1" x14ac:dyDescent="0.3">
      <c r="A2" s="245" t="s">
        <v>800</v>
      </c>
      <c r="B2" s="245" t="s">
        <v>741</v>
      </c>
      <c r="C2" s="245" t="s">
        <v>799</v>
      </c>
      <c r="D2" s="245" t="s">
        <v>812</v>
      </c>
      <c r="E2" s="245" t="s">
        <v>801</v>
      </c>
    </row>
    <row r="3" spans="1:5" ht="15.75" thickTop="1" x14ac:dyDescent="0.25">
      <c r="A3" s="252">
        <v>1</v>
      </c>
      <c r="B3" s="253" t="s">
        <v>759</v>
      </c>
      <c r="C3" s="254">
        <f t="shared" ref="C3:C17" si="0">VLOOKUP(B3,custo_acess,8,FALSE)</f>
        <v>454447.29</v>
      </c>
      <c r="D3" s="260">
        <v>0.4531</v>
      </c>
      <c r="E3" s="313" t="s">
        <v>826</v>
      </c>
    </row>
    <row r="4" spans="1:5" x14ac:dyDescent="0.25">
      <c r="A4" s="255">
        <v>2</v>
      </c>
      <c r="B4" s="256" t="s">
        <v>756</v>
      </c>
      <c r="C4" s="257">
        <f t="shared" si="0"/>
        <v>618315.41</v>
      </c>
      <c r="D4" s="261">
        <v>0.29010000000000002</v>
      </c>
      <c r="E4" s="262"/>
    </row>
    <row r="5" spans="1:5" x14ac:dyDescent="0.25">
      <c r="A5" s="255">
        <v>3</v>
      </c>
      <c r="B5" s="258" t="s">
        <v>755</v>
      </c>
      <c r="C5" s="259">
        <f t="shared" si="0"/>
        <v>916804.41999999993</v>
      </c>
      <c r="D5" s="260">
        <v>0.25790000000000002</v>
      </c>
      <c r="E5" s="263"/>
    </row>
    <row r="6" spans="1:5" x14ac:dyDescent="0.25">
      <c r="A6" s="255">
        <v>4</v>
      </c>
      <c r="B6" s="258" t="s">
        <v>757</v>
      </c>
      <c r="C6" s="259">
        <f t="shared" si="0"/>
        <v>1432089.22</v>
      </c>
      <c r="D6" s="260">
        <v>0.1966</v>
      </c>
      <c r="E6" s="263" t="s">
        <v>810</v>
      </c>
    </row>
    <row r="7" spans="1:5" x14ac:dyDescent="0.25">
      <c r="A7" s="255">
        <v>5</v>
      </c>
      <c r="B7" s="258" t="s">
        <v>768</v>
      </c>
      <c r="C7" s="259">
        <f t="shared" si="0"/>
        <v>1004249.93</v>
      </c>
      <c r="D7" s="260">
        <v>0.18770000000000001</v>
      </c>
      <c r="E7" s="263" t="s">
        <v>810</v>
      </c>
    </row>
    <row r="8" spans="1:5" x14ac:dyDescent="0.25">
      <c r="A8" s="255">
        <v>6</v>
      </c>
      <c r="B8" s="258" t="s">
        <v>758</v>
      </c>
      <c r="C8" s="259">
        <f t="shared" si="0"/>
        <v>621829.41</v>
      </c>
      <c r="D8" s="260">
        <v>0.14480000000000001</v>
      </c>
      <c r="E8" s="263" t="s">
        <v>811</v>
      </c>
    </row>
    <row r="9" spans="1:5" x14ac:dyDescent="0.25">
      <c r="A9" s="255">
        <v>7</v>
      </c>
      <c r="B9" s="258" t="s">
        <v>575</v>
      </c>
      <c r="C9" s="259">
        <f t="shared" si="0"/>
        <v>828227.69</v>
      </c>
      <c r="D9" s="260">
        <v>-4.9599999999999998E-2</v>
      </c>
      <c r="E9" s="263"/>
    </row>
    <row r="10" spans="1:5" x14ac:dyDescent="0.25">
      <c r="A10" s="255">
        <v>8</v>
      </c>
      <c r="B10" s="258" t="s">
        <v>761</v>
      </c>
      <c r="C10" s="259">
        <f t="shared" si="0"/>
        <v>1165905.95</v>
      </c>
      <c r="D10" s="260">
        <v>-6.1699999999999998E-2</v>
      </c>
      <c r="E10" s="263" t="s">
        <v>810</v>
      </c>
    </row>
    <row r="11" spans="1:5" x14ac:dyDescent="0.25">
      <c r="A11" s="255">
        <v>9</v>
      </c>
      <c r="B11" s="258" t="s">
        <v>760</v>
      </c>
      <c r="C11" s="259">
        <f t="shared" si="0"/>
        <v>3440306.67</v>
      </c>
      <c r="D11" s="260">
        <v>-6.4799999999999996E-2</v>
      </c>
      <c r="E11" s="263"/>
    </row>
    <row r="12" spans="1:5" x14ac:dyDescent="0.25">
      <c r="A12" s="255">
        <v>10</v>
      </c>
      <c r="B12" s="258" t="s">
        <v>762</v>
      </c>
      <c r="C12" s="259">
        <f t="shared" si="0"/>
        <v>1077499.5900000001</v>
      </c>
      <c r="D12" s="260">
        <v>-0.15140000000000001</v>
      </c>
      <c r="E12" s="263"/>
    </row>
    <row r="13" spans="1:5" x14ac:dyDescent="0.25">
      <c r="A13" s="255">
        <v>11</v>
      </c>
      <c r="B13" s="258" t="s">
        <v>763</v>
      </c>
      <c r="C13" s="259">
        <f t="shared" si="0"/>
        <v>490373.28</v>
      </c>
      <c r="D13" s="260">
        <v>-0.23749999999999999</v>
      </c>
      <c r="E13" s="263"/>
    </row>
    <row r="14" spans="1:5" x14ac:dyDescent="0.25">
      <c r="A14" s="255">
        <v>12</v>
      </c>
      <c r="B14" s="258" t="s">
        <v>764</v>
      </c>
      <c r="C14" s="259">
        <f t="shared" si="0"/>
        <v>660988.93999999994</v>
      </c>
      <c r="D14" s="260">
        <v>-0.24360000000000001</v>
      </c>
      <c r="E14" s="263"/>
    </row>
    <row r="15" spans="1:5" x14ac:dyDescent="0.25">
      <c r="A15" s="255">
        <v>13</v>
      </c>
      <c r="B15" s="258" t="s">
        <v>765</v>
      </c>
      <c r="C15" s="259">
        <f t="shared" si="0"/>
        <v>781576.8</v>
      </c>
      <c r="D15" s="260">
        <v>-0.24790000000000001</v>
      </c>
      <c r="E15" s="263"/>
    </row>
    <row r="16" spans="1:5" x14ac:dyDescent="0.25">
      <c r="A16" s="255">
        <v>14</v>
      </c>
      <c r="B16" s="258" t="s">
        <v>766</v>
      </c>
      <c r="C16" s="259">
        <f t="shared" si="0"/>
        <v>845250.53</v>
      </c>
      <c r="D16" s="260">
        <v>-0.25019999999999998</v>
      </c>
      <c r="E16" s="263"/>
    </row>
    <row r="17" spans="1:6" x14ac:dyDescent="0.25">
      <c r="A17" s="255">
        <v>15</v>
      </c>
      <c r="B17" s="258" t="s">
        <v>767</v>
      </c>
      <c r="C17" s="259">
        <f t="shared" si="0"/>
        <v>855512.17999999993</v>
      </c>
      <c r="D17" s="260">
        <v>-0.25059999999999999</v>
      </c>
      <c r="E17" s="263"/>
    </row>
    <row r="18" spans="1:6" s="241" customFormat="1" ht="27.75" customHeight="1" x14ac:dyDescent="0.25">
      <c r="A18" s="246" t="s">
        <v>813</v>
      </c>
      <c r="B18" s="226"/>
      <c r="C18" s="226"/>
      <c r="D18" s="263"/>
      <c r="E18" s="263"/>
    </row>
    <row r="19" spans="1:6" hidden="1" x14ac:dyDescent="0.25">
      <c r="C19" s="194"/>
      <c r="D19" s="194"/>
    </row>
    <row r="20" spans="1:6" hidden="1" x14ac:dyDescent="0.25">
      <c r="A20" t="s">
        <v>739</v>
      </c>
      <c r="B20" t="s">
        <v>754</v>
      </c>
      <c r="C20" t="s">
        <v>754</v>
      </c>
      <c r="D20" t="s">
        <v>740</v>
      </c>
      <c r="E20" t="s">
        <v>795</v>
      </c>
      <c r="F20" t="s">
        <v>796</v>
      </c>
    </row>
    <row r="21" spans="1:6" hidden="1" x14ac:dyDescent="0.25">
      <c r="A21">
        <v>1</v>
      </c>
      <c r="B21" t="s">
        <v>756</v>
      </c>
      <c r="D21">
        <v>0.30430000000000001</v>
      </c>
      <c r="E21">
        <v>0.40500000000000003</v>
      </c>
      <c r="F21">
        <v>0.1007</v>
      </c>
    </row>
    <row r="22" spans="1:6" hidden="1" x14ac:dyDescent="0.25">
      <c r="A22">
        <v>2</v>
      </c>
      <c r="B22" t="s">
        <v>755</v>
      </c>
      <c r="D22">
        <v>0.30080000000000001</v>
      </c>
      <c r="E22">
        <v>0.34860000000000002</v>
      </c>
      <c r="F22">
        <v>4.7899999999999998E-2</v>
      </c>
    </row>
    <row r="23" spans="1:6" hidden="1" x14ac:dyDescent="0.25">
      <c r="A23">
        <v>3</v>
      </c>
      <c r="B23" t="s">
        <v>757</v>
      </c>
      <c r="D23">
        <v>0.2394</v>
      </c>
      <c r="E23">
        <v>0.30830000000000002</v>
      </c>
      <c r="F23">
        <v>6.88E-2</v>
      </c>
    </row>
    <row r="24" spans="1:6" hidden="1" x14ac:dyDescent="0.25">
      <c r="A24">
        <v>4</v>
      </c>
      <c r="B24" t="s">
        <v>768</v>
      </c>
      <c r="D24">
        <v>0.18770000000000001</v>
      </c>
      <c r="E24">
        <v>0.3014</v>
      </c>
      <c r="F24">
        <v>0.1137</v>
      </c>
    </row>
    <row r="25" spans="1:6" hidden="1" x14ac:dyDescent="0.25">
      <c r="A25">
        <v>5</v>
      </c>
      <c r="B25" t="s">
        <v>758</v>
      </c>
      <c r="D25">
        <v>0.18640000000000001</v>
      </c>
      <c r="E25">
        <v>0.29780000000000001</v>
      </c>
      <c r="F25">
        <v>0.1114</v>
      </c>
    </row>
    <row r="26" spans="1:6" hidden="1" x14ac:dyDescent="0.25">
      <c r="A26">
        <v>6</v>
      </c>
      <c r="B26" t="s">
        <v>759</v>
      </c>
      <c r="D26">
        <v>0.1817</v>
      </c>
      <c r="E26">
        <v>0.27450000000000002</v>
      </c>
      <c r="F26">
        <v>9.2899999999999996E-2</v>
      </c>
    </row>
    <row r="27" spans="1:6" hidden="1" x14ac:dyDescent="0.25">
      <c r="A27">
        <v>7</v>
      </c>
      <c r="B27" t="s">
        <v>760</v>
      </c>
      <c r="D27">
        <v>-2.1899999999999999E-2</v>
      </c>
      <c r="E27">
        <v>0.2</v>
      </c>
      <c r="F27">
        <v>0.22189999999999999</v>
      </c>
    </row>
    <row r="28" spans="1:6" hidden="1" x14ac:dyDescent="0.25">
      <c r="A28">
        <v>8</v>
      </c>
      <c r="B28" t="s">
        <v>575</v>
      </c>
      <c r="D28">
        <v>-3.5299999999999998E-2</v>
      </c>
      <c r="E28">
        <v>0.1429</v>
      </c>
      <c r="F28">
        <v>0.1782</v>
      </c>
    </row>
    <row r="29" spans="1:6" hidden="1" x14ac:dyDescent="0.25">
      <c r="A29">
        <v>9</v>
      </c>
      <c r="B29" t="s">
        <v>761</v>
      </c>
      <c r="D29">
        <v>-4.7399999999999998E-2</v>
      </c>
      <c r="E29">
        <v>0.13869999999999999</v>
      </c>
      <c r="F29">
        <v>0.1862</v>
      </c>
    </row>
    <row r="30" spans="1:6" hidden="1" x14ac:dyDescent="0.25">
      <c r="A30">
        <v>10</v>
      </c>
      <c r="B30" t="s">
        <v>762</v>
      </c>
      <c r="D30">
        <v>-0.1371</v>
      </c>
      <c r="E30">
        <v>9.6699999999999994E-2</v>
      </c>
      <c r="F30">
        <v>0.2339</v>
      </c>
    </row>
    <row r="31" spans="1:6" hidden="1" x14ac:dyDescent="0.25">
      <c r="A31">
        <v>11</v>
      </c>
      <c r="B31" t="s">
        <v>763</v>
      </c>
      <c r="D31">
        <v>-0.22320000000000001</v>
      </c>
      <c r="E31">
        <v>3.0499999999999999E-2</v>
      </c>
      <c r="F31">
        <v>0.25369999999999998</v>
      </c>
    </row>
    <row r="32" spans="1:6" hidden="1" x14ac:dyDescent="0.25">
      <c r="A32">
        <v>12</v>
      </c>
      <c r="B32" t="s">
        <v>764</v>
      </c>
      <c r="D32">
        <v>-0.2293</v>
      </c>
      <c r="E32">
        <v>2.53E-2</v>
      </c>
      <c r="F32">
        <v>0.25469999999999998</v>
      </c>
    </row>
    <row r="33" spans="1:6" hidden="1" x14ac:dyDescent="0.25">
      <c r="A33">
        <v>13</v>
      </c>
      <c r="B33" t="s">
        <v>765</v>
      </c>
      <c r="D33">
        <v>-0.23369999999999999</v>
      </c>
      <c r="E33">
        <v>2.2499999999999999E-2</v>
      </c>
      <c r="F33">
        <v>0.25609999999999999</v>
      </c>
    </row>
    <row r="34" spans="1:6" hidden="1" x14ac:dyDescent="0.25">
      <c r="A34">
        <v>14</v>
      </c>
      <c r="B34" t="s">
        <v>766</v>
      </c>
      <c r="D34">
        <v>-0.2359</v>
      </c>
      <c r="E34">
        <v>2.1100000000000001E-2</v>
      </c>
      <c r="F34">
        <v>0.2571</v>
      </c>
    </row>
    <row r="35" spans="1:6" hidden="1" x14ac:dyDescent="0.25">
      <c r="A35">
        <v>15</v>
      </c>
      <c r="B35" t="s">
        <v>767</v>
      </c>
      <c r="D35">
        <v>-0.23630000000000001</v>
      </c>
      <c r="E35">
        <v>2.1000000000000001E-2</v>
      </c>
      <c r="F35">
        <v>0.25729999999999997</v>
      </c>
    </row>
    <row r="36" spans="1:6" hidden="1" x14ac:dyDescent="0.25"/>
    <row r="37" spans="1:6" hidden="1" x14ac:dyDescent="0.25"/>
    <row r="38" spans="1:6" hidden="1" x14ac:dyDescent="0.25"/>
    <row r="39" spans="1:6" hidden="1" x14ac:dyDescent="0.25"/>
  </sheetData>
  <sortState ref="B3:E17">
    <sortCondition descending="1" ref="D3:D17"/>
  </sortState>
  <mergeCells count="1">
    <mergeCell ref="A1:E1"/>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rgb="FF00B050"/>
  </sheetPr>
  <dimension ref="A1:M271"/>
  <sheetViews>
    <sheetView showGridLines="0" topLeftCell="B1" zoomScale="130" zoomScaleNormal="130" workbookViewId="0">
      <pane ySplit="1" topLeftCell="A2" activePane="bottomLeft" state="frozen"/>
      <selection activeCell="C1" sqref="C1"/>
      <selection pane="bottomLeft" activeCell="D177" sqref="D177"/>
    </sheetView>
  </sheetViews>
  <sheetFormatPr defaultRowHeight="11.25" x14ac:dyDescent="0.2"/>
  <cols>
    <col min="1" max="1" width="12.5703125" style="13" hidden="1" customWidth="1"/>
    <col min="2" max="2" width="19.7109375" style="13" customWidth="1"/>
    <col min="3" max="3" width="14.85546875" style="13" customWidth="1"/>
    <col min="4" max="4" width="71.28515625" style="13" customWidth="1"/>
    <col min="5" max="5" width="15.85546875" style="13" bestFit="1" customWidth="1"/>
    <col min="6" max="6" width="12.7109375" style="13" hidden="1" customWidth="1"/>
    <col min="7" max="7" width="13" style="13" hidden="1" customWidth="1"/>
    <col min="8" max="8" width="15.42578125" style="25" customWidth="1"/>
    <col min="9" max="9" width="14.42578125" style="26" customWidth="1"/>
    <col min="10" max="10" width="14.85546875" style="26" customWidth="1"/>
    <col min="11" max="11" width="14.5703125" style="26" customWidth="1"/>
    <col min="12" max="12" width="14.85546875" style="13" customWidth="1"/>
    <col min="13" max="16384" width="9.140625" style="13"/>
  </cols>
  <sheetData>
    <row r="1" spans="1:12" s="5" customFormat="1" ht="51.75" customHeight="1" x14ac:dyDescent="0.2">
      <c r="A1" s="2" t="s">
        <v>0</v>
      </c>
      <c r="B1" s="126" t="s">
        <v>549</v>
      </c>
      <c r="C1" s="3" t="s">
        <v>1</v>
      </c>
      <c r="D1" s="3" t="s">
        <v>2</v>
      </c>
      <c r="E1" s="3" t="s">
        <v>3</v>
      </c>
      <c r="F1" s="4" t="s">
        <v>4</v>
      </c>
      <c r="G1" s="4" t="s">
        <v>5</v>
      </c>
      <c r="H1" s="4" t="s">
        <v>6</v>
      </c>
      <c r="I1" s="4" t="s">
        <v>7</v>
      </c>
      <c r="J1" s="4" t="s">
        <v>8</v>
      </c>
      <c r="K1" s="4" t="s">
        <v>548</v>
      </c>
      <c r="L1" s="3" t="s">
        <v>1</v>
      </c>
    </row>
    <row r="2" spans="1:12" hidden="1" x14ac:dyDescent="0.2">
      <c r="A2" s="6" t="s">
        <v>9</v>
      </c>
      <c r="B2" s="8" t="s">
        <v>10</v>
      </c>
      <c r="C2" s="7" t="s">
        <v>11</v>
      </c>
      <c r="D2" s="8" t="s">
        <v>12</v>
      </c>
      <c r="E2" s="8" t="s">
        <v>13</v>
      </c>
      <c r="F2" s="9">
        <v>790000</v>
      </c>
      <c r="G2" s="9">
        <v>523592.11</v>
      </c>
      <c r="H2" s="284">
        <v>189057.71</v>
      </c>
      <c r="I2" s="11" t="s">
        <v>15</v>
      </c>
      <c r="J2" s="18" t="s">
        <v>16</v>
      </c>
      <c r="K2" s="27"/>
      <c r="L2" s="7" t="s">
        <v>11</v>
      </c>
    </row>
    <row r="3" spans="1:12" hidden="1" x14ac:dyDescent="0.2">
      <c r="A3" s="6" t="s">
        <v>9</v>
      </c>
      <c r="B3" s="8" t="s">
        <v>17</v>
      </c>
      <c r="C3" s="7" t="s">
        <v>18</v>
      </c>
      <c r="D3" s="8" t="s">
        <v>19</v>
      </c>
      <c r="E3" s="8" t="s">
        <v>20</v>
      </c>
      <c r="F3" s="9">
        <v>74799.53</v>
      </c>
      <c r="G3" s="9">
        <v>0</v>
      </c>
      <c r="H3" s="284">
        <v>74799.53</v>
      </c>
      <c r="I3" s="14" t="s">
        <v>22</v>
      </c>
      <c r="J3" s="18" t="s">
        <v>23</v>
      </c>
      <c r="K3" s="27">
        <v>0</v>
      </c>
      <c r="L3" s="7" t="s">
        <v>18</v>
      </c>
    </row>
    <row r="4" spans="1:12" hidden="1" x14ac:dyDescent="0.2">
      <c r="A4" s="6" t="s">
        <v>9</v>
      </c>
      <c r="B4" s="8" t="s">
        <v>17</v>
      </c>
      <c r="C4" s="7" t="s">
        <v>24</v>
      </c>
      <c r="D4" s="8" t="s">
        <v>25</v>
      </c>
      <c r="E4" s="8" t="s">
        <v>20</v>
      </c>
      <c r="F4" s="9">
        <v>628390.15</v>
      </c>
      <c r="G4" s="9"/>
      <c r="H4" s="284">
        <v>16390.150000000001</v>
      </c>
      <c r="I4" s="14" t="s">
        <v>22</v>
      </c>
      <c r="J4" s="18" t="s">
        <v>16</v>
      </c>
      <c r="K4" s="27">
        <v>612000</v>
      </c>
      <c r="L4" s="7" t="s">
        <v>24</v>
      </c>
    </row>
    <row r="5" spans="1:12" hidden="1" x14ac:dyDescent="0.2">
      <c r="A5" s="6" t="s">
        <v>9</v>
      </c>
      <c r="B5" s="8" t="s">
        <v>17</v>
      </c>
      <c r="C5" s="7" t="s">
        <v>26</v>
      </c>
      <c r="D5" s="8" t="s">
        <v>27</v>
      </c>
      <c r="E5" s="8" t="s">
        <v>28</v>
      </c>
      <c r="F5" s="9" t="s">
        <v>23</v>
      </c>
      <c r="G5" s="9"/>
      <c r="H5" s="284">
        <v>64871.782000000007</v>
      </c>
      <c r="I5" s="14" t="s">
        <v>21</v>
      </c>
      <c r="J5" s="18" t="s">
        <v>29</v>
      </c>
      <c r="K5" s="27">
        <v>44739.16</v>
      </c>
      <c r="L5" s="7" t="s">
        <v>26</v>
      </c>
    </row>
    <row r="6" spans="1:12" hidden="1" x14ac:dyDescent="0.2">
      <c r="A6" s="6" t="s">
        <v>9</v>
      </c>
      <c r="B6" s="8" t="s">
        <v>17</v>
      </c>
      <c r="C6" s="7" t="s">
        <v>30</v>
      </c>
      <c r="D6" s="8" t="s">
        <v>31</v>
      </c>
      <c r="E6" s="8" t="s">
        <v>32</v>
      </c>
      <c r="F6" s="9">
        <v>14936.75</v>
      </c>
      <c r="G6" s="9">
        <v>14936.75</v>
      </c>
      <c r="H6" s="284">
        <v>18273</v>
      </c>
      <c r="I6" s="11" t="s">
        <v>34</v>
      </c>
      <c r="J6" s="18" t="s">
        <v>23</v>
      </c>
      <c r="K6" s="27">
        <v>0</v>
      </c>
      <c r="L6" s="7" t="s">
        <v>30</v>
      </c>
    </row>
    <row r="7" spans="1:12" hidden="1" x14ac:dyDescent="0.2">
      <c r="A7" s="6" t="s">
        <v>9</v>
      </c>
      <c r="B7" s="8" t="s">
        <v>17</v>
      </c>
      <c r="C7" s="7" t="s">
        <v>35</v>
      </c>
      <c r="D7" s="8" t="s">
        <v>36</v>
      </c>
      <c r="E7" s="8" t="s">
        <v>32</v>
      </c>
      <c r="F7" s="9">
        <v>1553991.71</v>
      </c>
      <c r="G7" s="9">
        <v>398281.51999999955</v>
      </c>
      <c r="H7" s="284">
        <v>1738000</v>
      </c>
      <c r="I7" s="11" t="s">
        <v>34</v>
      </c>
      <c r="J7" s="18" t="s">
        <v>23</v>
      </c>
      <c r="K7" s="27">
        <v>54719.91</v>
      </c>
      <c r="L7" s="7" t="s">
        <v>35</v>
      </c>
    </row>
    <row r="8" spans="1:12" hidden="1" x14ac:dyDescent="0.2">
      <c r="A8" s="6" t="s">
        <v>9</v>
      </c>
      <c r="B8" s="8" t="s">
        <v>17</v>
      </c>
      <c r="C8" s="7" t="s">
        <v>37</v>
      </c>
      <c r="D8" s="8" t="s">
        <v>38</v>
      </c>
      <c r="E8" s="8" t="s">
        <v>28</v>
      </c>
      <c r="F8" s="9" t="s">
        <v>23</v>
      </c>
      <c r="G8" s="9"/>
      <c r="H8" s="284">
        <v>1130649.8</v>
      </c>
      <c r="I8" s="11" t="s">
        <v>21</v>
      </c>
      <c r="J8" s="18" t="s">
        <v>29</v>
      </c>
      <c r="K8" s="27">
        <v>1130649.8</v>
      </c>
      <c r="L8" s="7" t="s">
        <v>37</v>
      </c>
    </row>
    <row r="9" spans="1:12" hidden="1" x14ac:dyDescent="0.2">
      <c r="A9" s="6" t="s">
        <v>9</v>
      </c>
      <c r="B9" s="8" t="s">
        <v>17</v>
      </c>
      <c r="C9" s="7" t="s">
        <v>39</v>
      </c>
      <c r="D9" s="8" t="s">
        <v>40</v>
      </c>
      <c r="E9" s="8" t="s">
        <v>13</v>
      </c>
      <c r="F9" s="9">
        <v>267900</v>
      </c>
      <c r="G9" s="9">
        <v>261902.06</v>
      </c>
      <c r="H9" s="284">
        <v>403402.8</v>
      </c>
      <c r="I9" s="11" t="s">
        <v>34</v>
      </c>
      <c r="J9" s="18" t="s">
        <v>23</v>
      </c>
      <c r="K9" s="27">
        <v>267900</v>
      </c>
      <c r="L9" s="7" t="s">
        <v>39</v>
      </c>
    </row>
    <row r="10" spans="1:12" hidden="1" x14ac:dyDescent="0.2">
      <c r="A10" s="6" t="s">
        <v>9</v>
      </c>
      <c r="B10" s="8" t="s">
        <v>17</v>
      </c>
      <c r="C10" s="7" t="s">
        <v>41</v>
      </c>
      <c r="D10" s="8" t="s">
        <v>42</v>
      </c>
      <c r="E10" s="8" t="s">
        <v>13</v>
      </c>
      <c r="F10" s="9" t="s">
        <v>23</v>
      </c>
      <c r="G10" s="9"/>
      <c r="H10" s="284">
        <v>247000</v>
      </c>
      <c r="I10" s="11" t="s">
        <v>21</v>
      </c>
      <c r="J10" s="18" t="s">
        <v>29</v>
      </c>
      <c r="K10" s="27">
        <v>247000</v>
      </c>
      <c r="L10" s="7" t="s">
        <v>41</v>
      </c>
    </row>
    <row r="11" spans="1:12" hidden="1" x14ac:dyDescent="0.2">
      <c r="A11" s="6" t="s">
        <v>9</v>
      </c>
      <c r="B11" s="8" t="s">
        <v>17</v>
      </c>
      <c r="C11" s="7" t="s">
        <v>43</v>
      </c>
      <c r="D11" s="8" t="s">
        <v>44</v>
      </c>
      <c r="E11" s="8" t="s">
        <v>20</v>
      </c>
      <c r="F11" s="9">
        <v>48000</v>
      </c>
      <c r="G11" s="9">
        <v>0</v>
      </c>
      <c r="H11" s="284">
        <v>48000</v>
      </c>
      <c r="I11" s="14" t="s">
        <v>22</v>
      </c>
      <c r="J11" s="18" t="s">
        <v>16</v>
      </c>
      <c r="K11" s="27">
        <v>40000</v>
      </c>
      <c r="L11" s="7" t="s">
        <v>43</v>
      </c>
    </row>
    <row r="12" spans="1:12" hidden="1" x14ac:dyDescent="0.2">
      <c r="A12" s="6" t="s">
        <v>9</v>
      </c>
      <c r="B12" s="8" t="s">
        <v>17</v>
      </c>
      <c r="C12" s="7" t="s">
        <v>45</v>
      </c>
      <c r="D12" s="8" t="s">
        <v>46</v>
      </c>
      <c r="E12" s="8" t="s">
        <v>13</v>
      </c>
      <c r="F12" s="9">
        <v>220000</v>
      </c>
      <c r="G12" s="9">
        <v>152495.35</v>
      </c>
      <c r="H12" s="284">
        <v>14800</v>
      </c>
      <c r="I12" s="11" t="s">
        <v>22</v>
      </c>
      <c r="J12" s="18" t="s">
        <v>47</v>
      </c>
      <c r="K12" s="27">
        <v>0</v>
      </c>
      <c r="L12" s="7" t="s">
        <v>45</v>
      </c>
    </row>
    <row r="13" spans="1:12" hidden="1" x14ac:dyDescent="0.2">
      <c r="A13" s="6" t="s">
        <v>9</v>
      </c>
      <c r="B13" s="8" t="s">
        <v>17</v>
      </c>
      <c r="C13" s="7" t="s">
        <v>48</v>
      </c>
      <c r="D13" s="8" t="s">
        <v>49</v>
      </c>
      <c r="E13" s="8" t="s">
        <v>20</v>
      </c>
      <c r="F13" s="9" t="s">
        <v>23</v>
      </c>
      <c r="G13" s="9"/>
      <c r="H13" s="284">
        <v>102810.81800000001</v>
      </c>
      <c r="I13" s="14" t="s">
        <v>50</v>
      </c>
      <c r="J13" s="18" t="s">
        <v>47</v>
      </c>
      <c r="K13" s="27">
        <v>0</v>
      </c>
      <c r="L13" s="7" t="s">
        <v>48</v>
      </c>
    </row>
    <row r="14" spans="1:12" hidden="1" x14ac:dyDescent="0.2">
      <c r="A14" s="6" t="s">
        <v>9</v>
      </c>
      <c r="B14" s="8" t="s">
        <v>17</v>
      </c>
      <c r="C14" s="7" t="s">
        <v>51</v>
      </c>
      <c r="D14" s="8" t="s">
        <v>52</v>
      </c>
      <c r="E14" s="8" t="s">
        <v>13</v>
      </c>
      <c r="F14" s="9">
        <v>545000</v>
      </c>
      <c r="G14" s="9">
        <v>545000</v>
      </c>
      <c r="H14" s="284">
        <v>510257</v>
      </c>
      <c r="I14" s="11" t="s">
        <v>34</v>
      </c>
      <c r="J14" s="18" t="s">
        <v>23</v>
      </c>
      <c r="K14" s="27">
        <v>545000</v>
      </c>
      <c r="L14" s="7" t="s">
        <v>51</v>
      </c>
    </row>
    <row r="15" spans="1:12" hidden="1" x14ac:dyDescent="0.2">
      <c r="A15" s="6" t="s">
        <v>9</v>
      </c>
      <c r="B15" s="8" t="s">
        <v>17</v>
      </c>
      <c r="C15" s="12"/>
      <c r="D15" s="8" t="s">
        <v>53</v>
      </c>
      <c r="E15" s="8" t="s">
        <v>20</v>
      </c>
      <c r="F15" s="9" t="s">
        <v>23</v>
      </c>
      <c r="G15" s="9"/>
      <c r="H15" s="284">
        <v>11199.5</v>
      </c>
      <c r="I15" s="14" t="s">
        <v>50</v>
      </c>
      <c r="J15" s="18" t="s">
        <v>47</v>
      </c>
      <c r="K15" s="27">
        <v>0</v>
      </c>
      <c r="L15" s="12"/>
    </row>
    <row r="16" spans="1:12" hidden="1" x14ac:dyDescent="0.2">
      <c r="A16" s="6" t="s">
        <v>9</v>
      </c>
      <c r="B16" s="8" t="s">
        <v>17</v>
      </c>
      <c r="C16" s="7" t="s">
        <v>54</v>
      </c>
      <c r="D16" s="8" t="s">
        <v>55</v>
      </c>
      <c r="E16" s="8" t="s">
        <v>13</v>
      </c>
      <c r="F16" s="9">
        <v>3274415.31</v>
      </c>
      <c r="G16" s="9">
        <v>96894.620000000112</v>
      </c>
      <c r="H16" s="284">
        <v>5784161.2699999996</v>
      </c>
      <c r="I16" s="14" t="s">
        <v>56</v>
      </c>
      <c r="J16" s="18" t="s">
        <v>16</v>
      </c>
      <c r="K16" s="27" t="s">
        <v>57</v>
      </c>
      <c r="L16" s="7" t="s">
        <v>54</v>
      </c>
    </row>
    <row r="17" spans="1:12" hidden="1" x14ac:dyDescent="0.2">
      <c r="A17" s="6" t="s">
        <v>9</v>
      </c>
      <c r="B17" s="8" t="s">
        <v>17</v>
      </c>
      <c r="C17" s="7" t="s">
        <v>58</v>
      </c>
      <c r="D17" s="8" t="s">
        <v>59</v>
      </c>
      <c r="E17" s="8" t="s">
        <v>20</v>
      </c>
      <c r="F17" s="9" t="s">
        <v>23</v>
      </c>
      <c r="G17" s="9"/>
      <c r="H17" s="284">
        <v>100000</v>
      </c>
      <c r="I17" s="14" t="s">
        <v>50</v>
      </c>
      <c r="J17" s="18" t="s">
        <v>47</v>
      </c>
      <c r="K17" s="27" t="s">
        <v>57</v>
      </c>
      <c r="L17" s="7" t="s">
        <v>58</v>
      </c>
    </row>
    <row r="18" spans="1:12" hidden="1" x14ac:dyDescent="0.2">
      <c r="A18" s="6" t="s">
        <v>9</v>
      </c>
      <c r="B18" s="8" t="s">
        <v>17</v>
      </c>
      <c r="C18" s="7" t="s">
        <v>60</v>
      </c>
      <c r="D18" s="8" t="s">
        <v>61</v>
      </c>
      <c r="E18" s="8" t="s">
        <v>28</v>
      </c>
      <c r="F18" s="9" t="s">
        <v>23</v>
      </c>
      <c r="G18" s="9"/>
      <c r="H18" s="284">
        <v>39904.612000000001</v>
      </c>
      <c r="I18" s="14" t="s">
        <v>50</v>
      </c>
      <c r="J18" s="18" t="s">
        <v>47</v>
      </c>
      <c r="K18" s="27">
        <v>0</v>
      </c>
      <c r="L18" s="7" t="s">
        <v>60</v>
      </c>
    </row>
    <row r="19" spans="1:12" hidden="1" x14ac:dyDescent="0.2">
      <c r="A19" s="6" t="s">
        <v>9</v>
      </c>
      <c r="B19" s="8" t="s">
        <v>17</v>
      </c>
      <c r="C19" s="7" t="s">
        <v>62</v>
      </c>
      <c r="D19" s="8" t="s">
        <v>63</v>
      </c>
      <c r="E19" s="8" t="s">
        <v>20</v>
      </c>
      <c r="F19" s="9" t="s">
        <v>23</v>
      </c>
      <c r="G19" s="9"/>
      <c r="H19" s="284">
        <v>276826.55000000005</v>
      </c>
      <c r="I19" s="14" t="s">
        <v>50</v>
      </c>
      <c r="J19" s="18" t="s">
        <v>47</v>
      </c>
      <c r="K19" s="27">
        <v>0</v>
      </c>
      <c r="L19" s="7" t="s">
        <v>62</v>
      </c>
    </row>
    <row r="20" spans="1:12" hidden="1" x14ac:dyDescent="0.2">
      <c r="A20" s="6" t="s">
        <v>9</v>
      </c>
      <c r="B20" s="8" t="s">
        <v>17</v>
      </c>
      <c r="C20" s="7" t="s">
        <v>64</v>
      </c>
      <c r="D20" s="8" t="s">
        <v>65</v>
      </c>
      <c r="E20" s="8" t="s">
        <v>28</v>
      </c>
      <c r="F20" s="9">
        <v>22000</v>
      </c>
      <c r="G20" s="9">
        <v>22000</v>
      </c>
      <c r="H20" s="284">
        <v>22000</v>
      </c>
      <c r="I20" s="14" t="s">
        <v>50</v>
      </c>
      <c r="J20" s="18" t="s">
        <v>47</v>
      </c>
      <c r="K20" s="27">
        <v>0</v>
      </c>
      <c r="L20" s="7" t="s">
        <v>64</v>
      </c>
    </row>
    <row r="21" spans="1:12" hidden="1" x14ac:dyDescent="0.2">
      <c r="A21" s="6" t="s">
        <v>9</v>
      </c>
      <c r="B21" s="8" t="s">
        <v>17</v>
      </c>
      <c r="C21" s="7" t="s">
        <v>66</v>
      </c>
      <c r="D21" s="8" t="s">
        <v>67</v>
      </c>
      <c r="E21" s="8" t="s">
        <v>28</v>
      </c>
      <c r="F21" s="9" t="s">
        <v>23</v>
      </c>
      <c r="G21" s="9"/>
      <c r="H21" s="284">
        <v>220723.06299999999</v>
      </c>
      <c r="I21" s="14" t="s">
        <v>50</v>
      </c>
      <c r="J21" s="18" t="s">
        <v>29</v>
      </c>
      <c r="K21" s="27">
        <v>200657.33</v>
      </c>
      <c r="L21" s="7" t="s">
        <v>66</v>
      </c>
    </row>
    <row r="22" spans="1:12" hidden="1" x14ac:dyDescent="0.2">
      <c r="A22" s="6" t="s">
        <v>9</v>
      </c>
      <c r="B22" s="8" t="s">
        <v>17</v>
      </c>
      <c r="C22" s="7" t="s">
        <v>68</v>
      </c>
      <c r="D22" s="8" t="s">
        <v>69</v>
      </c>
      <c r="E22" s="8" t="s">
        <v>28</v>
      </c>
      <c r="F22" s="9" t="s">
        <v>23</v>
      </c>
      <c r="G22" s="9"/>
      <c r="H22" s="284">
        <v>4500000</v>
      </c>
      <c r="I22" s="14" t="s">
        <v>50</v>
      </c>
      <c r="J22" s="18" t="s">
        <v>47</v>
      </c>
      <c r="K22" s="27">
        <v>0</v>
      </c>
      <c r="L22" s="7" t="s">
        <v>68</v>
      </c>
    </row>
    <row r="23" spans="1:12" hidden="1" x14ac:dyDescent="0.2">
      <c r="A23" s="6" t="s">
        <v>9</v>
      </c>
      <c r="B23" s="8" t="s">
        <v>17</v>
      </c>
      <c r="C23" s="7" t="s">
        <v>70</v>
      </c>
      <c r="D23" s="8" t="s">
        <v>71</v>
      </c>
      <c r="E23" s="8" t="s">
        <v>28</v>
      </c>
      <c r="F23" s="9">
        <v>2767998.86</v>
      </c>
      <c r="G23" s="9">
        <v>2471208.6799999997</v>
      </c>
      <c r="H23" s="284">
        <v>2774106</v>
      </c>
      <c r="I23" s="11" t="s">
        <v>34</v>
      </c>
      <c r="J23" s="18" t="s">
        <v>47</v>
      </c>
      <c r="K23" s="27" t="s">
        <v>57</v>
      </c>
      <c r="L23" s="7" t="s">
        <v>70</v>
      </c>
    </row>
    <row r="24" spans="1:12" hidden="1" x14ac:dyDescent="0.2">
      <c r="A24" s="6" t="s">
        <v>9</v>
      </c>
      <c r="B24" s="8" t="s">
        <v>17</v>
      </c>
      <c r="C24" s="7" t="s">
        <v>72</v>
      </c>
      <c r="D24" s="8" t="s">
        <v>73</v>
      </c>
      <c r="E24" s="8" t="s">
        <v>20</v>
      </c>
      <c r="F24" s="9">
        <v>40363</v>
      </c>
      <c r="G24" s="9">
        <v>40363</v>
      </c>
      <c r="H24" s="284">
        <v>200000</v>
      </c>
      <c r="I24" s="14" t="s">
        <v>50</v>
      </c>
      <c r="J24" s="18" t="s">
        <v>47</v>
      </c>
      <c r="K24" s="27">
        <v>0</v>
      </c>
      <c r="L24" s="7" t="s">
        <v>72</v>
      </c>
    </row>
    <row r="25" spans="1:12" hidden="1" x14ac:dyDescent="0.2">
      <c r="A25" s="6" t="s">
        <v>9</v>
      </c>
      <c r="B25" s="8" t="s">
        <v>17</v>
      </c>
      <c r="C25" s="7" t="s">
        <v>74</v>
      </c>
      <c r="D25" s="8" t="s">
        <v>75</v>
      </c>
      <c r="E25" s="8" t="s">
        <v>28</v>
      </c>
      <c r="F25" s="9" t="s">
        <v>23</v>
      </c>
      <c r="G25" s="9"/>
      <c r="H25" s="284">
        <v>647613</v>
      </c>
      <c r="I25" s="14" t="s">
        <v>50</v>
      </c>
      <c r="J25" s="18" t="s">
        <v>47</v>
      </c>
      <c r="K25" s="27">
        <v>0</v>
      </c>
      <c r="L25" s="7" t="s">
        <v>74</v>
      </c>
    </row>
    <row r="26" spans="1:12" hidden="1" x14ac:dyDescent="0.2">
      <c r="A26" s="6" t="s">
        <v>9</v>
      </c>
      <c r="B26" s="8" t="s">
        <v>17</v>
      </c>
      <c r="C26" s="7" t="s">
        <v>76</v>
      </c>
      <c r="D26" s="8" t="s">
        <v>77</v>
      </c>
      <c r="E26" s="8" t="s">
        <v>28</v>
      </c>
      <c r="F26" s="9" t="s">
        <v>23</v>
      </c>
      <c r="G26" s="9"/>
      <c r="H26" s="284">
        <v>3789653.47</v>
      </c>
      <c r="I26" s="14" t="s">
        <v>50</v>
      </c>
      <c r="J26" s="18" t="s">
        <v>47</v>
      </c>
      <c r="K26" s="27" t="s">
        <v>57</v>
      </c>
      <c r="L26" s="7" t="s">
        <v>76</v>
      </c>
    </row>
    <row r="27" spans="1:12" hidden="1" x14ac:dyDescent="0.2">
      <c r="A27" s="6" t="s">
        <v>9</v>
      </c>
      <c r="B27" s="8" t="s">
        <v>17</v>
      </c>
      <c r="C27" s="7" t="s">
        <v>78</v>
      </c>
      <c r="D27" s="8" t="s">
        <v>79</v>
      </c>
      <c r="E27" s="8" t="s">
        <v>20</v>
      </c>
      <c r="F27" s="9" t="s">
        <v>23</v>
      </c>
      <c r="G27" s="9"/>
      <c r="H27" s="284">
        <v>600000</v>
      </c>
      <c r="I27" s="14" t="s">
        <v>50</v>
      </c>
      <c r="J27" s="18" t="s">
        <v>47</v>
      </c>
      <c r="K27" s="27">
        <v>0</v>
      </c>
      <c r="L27" s="7" t="s">
        <v>78</v>
      </c>
    </row>
    <row r="28" spans="1:12" hidden="1" x14ac:dyDescent="0.2">
      <c r="A28" s="6" t="s">
        <v>9</v>
      </c>
      <c r="B28" s="8" t="s">
        <v>17</v>
      </c>
      <c r="C28" s="7" t="s">
        <v>80</v>
      </c>
      <c r="D28" s="8" t="s">
        <v>81</v>
      </c>
      <c r="E28" s="8" t="s">
        <v>20</v>
      </c>
      <c r="F28" s="9" t="s">
        <v>23</v>
      </c>
      <c r="G28" s="9"/>
      <c r="H28" s="284">
        <v>107250</v>
      </c>
      <c r="I28" s="14" t="s">
        <v>50</v>
      </c>
      <c r="J28" s="18" t="s">
        <v>47</v>
      </c>
      <c r="K28" s="27">
        <v>0</v>
      </c>
      <c r="L28" s="7" t="s">
        <v>80</v>
      </c>
    </row>
    <row r="29" spans="1:12" hidden="1" x14ac:dyDescent="0.2">
      <c r="A29" s="6" t="s">
        <v>9</v>
      </c>
      <c r="B29" s="8" t="s">
        <v>17</v>
      </c>
      <c r="C29" s="7" t="s">
        <v>82</v>
      </c>
      <c r="D29" s="8" t="s">
        <v>83</v>
      </c>
      <c r="E29" s="8" t="s">
        <v>20</v>
      </c>
      <c r="F29" s="9">
        <v>79900</v>
      </c>
      <c r="G29" s="9">
        <v>1030.3500000000058</v>
      </c>
      <c r="H29" s="284">
        <v>191400.079</v>
      </c>
      <c r="I29" s="14" t="s">
        <v>22</v>
      </c>
      <c r="J29" s="18" t="s">
        <v>16</v>
      </c>
      <c r="K29" s="27" t="s">
        <v>57</v>
      </c>
      <c r="L29" s="7" t="s">
        <v>82</v>
      </c>
    </row>
    <row r="30" spans="1:12" hidden="1" x14ac:dyDescent="0.2">
      <c r="A30" s="6" t="s">
        <v>9</v>
      </c>
      <c r="B30" s="8" t="s">
        <v>17</v>
      </c>
      <c r="C30" s="7" t="s">
        <v>84</v>
      </c>
      <c r="D30" s="8" t="s">
        <v>85</v>
      </c>
      <c r="E30" s="8" t="s">
        <v>28</v>
      </c>
      <c r="F30" s="9" t="s">
        <v>23</v>
      </c>
      <c r="G30" s="9"/>
      <c r="H30" s="284">
        <v>122451.17</v>
      </c>
      <c r="I30" s="14" t="s">
        <v>50</v>
      </c>
      <c r="J30" s="18" t="s">
        <v>47</v>
      </c>
      <c r="K30" s="27">
        <v>0</v>
      </c>
      <c r="L30" s="7" t="s">
        <v>84</v>
      </c>
    </row>
    <row r="31" spans="1:12" hidden="1" x14ac:dyDescent="0.2">
      <c r="A31" s="6" t="s">
        <v>9</v>
      </c>
      <c r="B31" s="8" t="s">
        <v>17</v>
      </c>
      <c r="C31" s="7" t="s">
        <v>86</v>
      </c>
      <c r="D31" s="8" t="s">
        <v>87</v>
      </c>
      <c r="E31" s="8" t="s">
        <v>20</v>
      </c>
      <c r="F31" s="9" t="s">
        <v>23</v>
      </c>
      <c r="G31" s="9"/>
      <c r="H31" s="284">
        <v>41600</v>
      </c>
      <c r="I31" s="14" t="s">
        <v>50</v>
      </c>
      <c r="J31" s="18" t="s">
        <v>16</v>
      </c>
      <c r="K31" s="27">
        <v>32000</v>
      </c>
      <c r="L31" s="7" t="s">
        <v>86</v>
      </c>
    </row>
    <row r="32" spans="1:12" hidden="1" x14ac:dyDescent="0.2">
      <c r="A32" s="6" t="s">
        <v>9</v>
      </c>
      <c r="B32" s="8" t="s">
        <v>17</v>
      </c>
      <c r="C32" s="7" t="s">
        <v>88</v>
      </c>
      <c r="D32" s="8" t="s">
        <v>89</v>
      </c>
      <c r="E32" s="8" t="s">
        <v>28</v>
      </c>
      <c r="F32" s="9" t="s">
        <v>23</v>
      </c>
      <c r="G32" s="9"/>
      <c r="H32" s="284">
        <v>14815.580000000002</v>
      </c>
      <c r="I32" s="14" t="s">
        <v>50</v>
      </c>
      <c r="J32" s="18" t="s">
        <v>47</v>
      </c>
      <c r="K32" s="27">
        <v>0</v>
      </c>
      <c r="L32" s="7" t="s">
        <v>88</v>
      </c>
    </row>
    <row r="33" spans="1:13" hidden="1" x14ac:dyDescent="0.2">
      <c r="A33" s="6" t="s">
        <v>9</v>
      </c>
      <c r="B33" s="8" t="s">
        <v>17</v>
      </c>
      <c r="C33" s="7" t="s">
        <v>90</v>
      </c>
      <c r="D33" s="8" t="s">
        <v>91</v>
      </c>
      <c r="E33" s="8" t="s">
        <v>32</v>
      </c>
      <c r="F33" s="9" t="s">
        <v>23</v>
      </c>
      <c r="G33" s="9"/>
      <c r="H33" s="284">
        <v>92412.5</v>
      </c>
      <c r="I33" s="14" t="s">
        <v>50</v>
      </c>
      <c r="J33" s="18" t="s">
        <v>47</v>
      </c>
      <c r="K33" s="27">
        <v>0</v>
      </c>
      <c r="L33" s="7" t="s">
        <v>90</v>
      </c>
    </row>
    <row r="34" spans="1:13" hidden="1" x14ac:dyDescent="0.2">
      <c r="A34" s="6" t="s">
        <v>9</v>
      </c>
      <c r="B34" s="8" t="s">
        <v>17</v>
      </c>
      <c r="C34" s="7" t="s">
        <v>92</v>
      </c>
      <c r="D34" s="8" t="s">
        <v>93</v>
      </c>
      <c r="E34" s="8" t="s">
        <v>94</v>
      </c>
      <c r="F34" s="9" t="s">
        <v>23</v>
      </c>
      <c r="G34" s="9"/>
      <c r="H34" s="284">
        <v>4613108</v>
      </c>
      <c r="I34" s="14" t="s">
        <v>50</v>
      </c>
      <c r="J34" s="18" t="s">
        <v>47</v>
      </c>
      <c r="K34" s="27">
        <v>0</v>
      </c>
      <c r="L34" s="7" t="s">
        <v>92</v>
      </c>
    </row>
    <row r="35" spans="1:13" x14ac:dyDescent="0.2">
      <c r="A35" s="6" t="s">
        <v>9</v>
      </c>
      <c r="B35" s="8" t="s">
        <v>17</v>
      </c>
      <c r="C35" s="7" t="s">
        <v>95</v>
      </c>
      <c r="D35" s="8" t="s">
        <v>96</v>
      </c>
      <c r="E35" s="8" t="s">
        <v>20</v>
      </c>
      <c r="F35" s="9" t="s">
        <v>23</v>
      </c>
      <c r="G35" s="9"/>
      <c r="H35" s="284">
        <v>147894</v>
      </c>
      <c r="I35" s="14" t="s">
        <v>33</v>
      </c>
      <c r="J35" s="18" t="s">
        <v>47</v>
      </c>
      <c r="K35" s="27" t="s">
        <v>57</v>
      </c>
      <c r="L35" s="7" t="s">
        <v>95</v>
      </c>
      <c r="M35" s="13" t="s">
        <v>817</v>
      </c>
    </row>
    <row r="36" spans="1:13" x14ac:dyDescent="0.2">
      <c r="A36" s="6" t="s">
        <v>9</v>
      </c>
      <c r="B36" s="8" t="s">
        <v>17</v>
      </c>
      <c r="C36" s="7" t="s">
        <v>97</v>
      </c>
      <c r="D36" s="8" t="s">
        <v>98</v>
      </c>
      <c r="E36" s="8" t="s">
        <v>20</v>
      </c>
      <c r="F36" s="9" t="s">
        <v>23</v>
      </c>
      <c r="G36" s="9"/>
      <c r="H36" s="284">
        <v>5724837.3300000001</v>
      </c>
      <c r="I36" s="14" t="s">
        <v>14</v>
      </c>
      <c r="J36" s="18" t="s">
        <v>47</v>
      </c>
      <c r="K36" s="27">
        <v>0</v>
      </c>
      <c r="L36" s="7" t="s">
        <v>97</v>
      </c>
    </row>
    <row r="37" spans="1:13" hidden="1" x14ac:dyDescent="0.2">
      <c r="A37" s="6" t="s">
        <v>9</v>
      </c>
      <c r="B37" s="8" t="s">
        <v>17</v>
      </c>
      <c r="C37" s="7" t="s">
        <v>99</v>
      </c>
      <c r="D37" s="8" t="s">
        <v>100</v>
      </c>
      <c r="E37" s="8" t="s">
        <v>28</v>
      </c>
      <c r="F37" s="9" t="s">
        <v>23</v>
      </c>
      <c r="G37" s="9"/>
      <c r="H37" s="284">
        <v>9628006.2899999991</v>
      </c>
      <c r="I37" s="14" t="s">
        <v>50</v>
      </c>
      <c r="J37" s="18" t="s">
        <v>47</v>
      </c>
      <c r="K37" s="27">
        <v>0</v>
      </c>
      <c r="L37" s="7" t="s">
        <v>99</v>
      </c>
    </row>
    <row r="38" spans="1:13" hidden="1" x14ac:dyDescent="0.2">
      <c r="A38" s="6" t="s">
        <v>9</v>
      </c>
      <c r="B38" s="8" t="s">
        <v>17</v>
      </c>
      <c r="C38" s="7" t="s">
        <v>101</v>
      </c>
      <c r="D38" s="8" t="s">
        <v>102</v>
      </c>
      <c r="E38" s="8" t="s">
        <v>13</v>
      </c>
      <c r="F38" s="9" t="s">
        <v>23</v>
      </c>
      <c r="G38" s="9"/>
      <c r="H38" s="284">
        <v>10215704</v>
      </c>
      <c r="I38" s="14" t="s">
        <v>21</v>
      </c>
      <c r="J38" s="18" t="s">
        <v>47</v>
      </c>
      <c r="K38" s="27">
        <v>0</v>
      </c>
      <c r="L38" s="7" t="s">
        <v>101</v>
      </c>
    </row>
    <row r="39" spans="1:13" hidden="1" x14ac:dyDescent="0.2">
      <c r="A39" s="6" t="s">
        <v>9</v>
      </c>
      <c r="B39" s="8" t="s">
        <v>17</v>
      </c>
      <c r="C39" s="7" t="s">
        <v>103</v>
      </c>
      <c r="D39" s="8" t="s">
        <v>104</v>
      </c>
      <c r="E39" s="8" t="s">
        <v>105</v>
      </c>
      <c r="F39" s="9" t="s">
        <v>23</v>
      </c>
      <c r="G39" s="9"/>
      <c r="H39" s="284">
        <v>1432089.22</v>
      </c>
      <c r="I39" s="14" t="s">
        <v>106</v>
      </c>
      <c r="J39" s="18" t="s">
        <v>47</v>
      </c>
      <c r="K39" s="27">
        <v>0</v>
      </c>
      <c r="L39" s="7" t="s">
        <v>103</v>
      </c>
    </row>
    <row r="40" spans="1:13" hidden="1" x14ac:dyDescent="0.2">
      <c r="A40" s="6" t="s">
        <v>9</v>
      </c>
      <c r="B40" s="8" t="s">
        <v>17</v>
      </c>
      <c r="C40" s="7" t="s">
        <v>107</v>
      </c>
      <c r="D40" s="8" t="s">
        <v>108</v>
      </c>
      <c r="E40" s="8" t="s">
        <v>105</v>
      </c>
      <c r="F40" s="9" t="s">
        <v>23</v>
      </c>
      <c r="G40" s="9"/>
      <c r="H40" s="284">
        <v>1600719.22</v>
      </c>
      <c r="I40" s="14" t="s">
        <v>106</v>
      </c>
      <c r="J40" s="18" t="s">
        <v>47</v>
      </c>
      <c r="K40" s="27">
        <v>0</v>
      </c>
      <c r="L40" s="7" t="s">
        <v>107</v>
      </c>
    </row>
    <row r="41" spans="1:13" hidden="1" x14ac:dyDescent="0.2">
      <c r="A41" s="6" t="s">
        <v>9</v>
      </c>
      <c r="B41" s="8" t="s">
        <v>17</v>
      </c>
      <c r="C41" s="7" t="s">
        <v>109</v>
      </c>
      <c r="D41" s="8" t="s">
        <v>110</v>
      </c>
      <c r="E41" s="8" t="s">
        <v>105</v>
      </c>
      <c r="F41" s="9" t="s">
        <v>23</v>
      </c>
      <c r="G41" s="9"/>
      <c r="H41" s="284">
        <v>1004249.93</v>
      </c>
      <c r="I41" s="14" t="s">
        <v>106</v>
      </c>
      <c r="J41" s="18" t="s">
        <v>47</v>
      </c>
      <c r="K41" s="27">
        <v>0</v>
      </c>
      <c r="L41" s="7" t="s">
        <v>109</v>
      </c>
    </row>
    <row r="42" spans="1:13" hidden="1" x14ac:dyDescent="0.2">
      <c r="A42" s="6" t="s">
        <v>9</v>
      </c>
      <c r="B42" s="8" t="s">
        <v>17</v>
      </c>
      <c r="C42" s="7" t="s">
        <v>111</v>
      </c>
      <c r="D42" s="8" t="s">
        <v>112</v>
      </c>
      <c r="E42" s="8" t="s">
        <v>105</v>
      </c>
      <c r="F42" s="9" t="s">
        <v>23</v>
      </c>
      <c r="G42" s="9"/>
      <c r="H42" s="284">
        <v>1165905.95</v>
      </c>
      <c r="I42" s="14" t="s">
        <v>106</v>
      </c>
      <c r="J42" s="18" t="s">
        <v>47</v>
      </c>
      <c r="K42" s="27">
        <v>0</v>
      </c>
      <c r="L42" s="7" t="s">
        <v>111</v>
      </c>
    </row>
    <row r="43" spans="1:13" hidden="1" x14ac:dyDescent="0.2">
      <c r="A43" s="6" t="s">
        <v>9</v>
      </c>
      <c r="B43" s="8" t="s">
        <v>17</v>
      </c>
      <c r="C43" s="7" t="s">
        <v>113</v>
      </c>
      <c r="D43" s="8" t="s">
        <v>114</v>
      </c>
      <c r="E43" s="8" t="s">
        <v>32</v>
      </c>
      <c r="F43" s="9" t="s">
        <v>23</v>
      </c>
      <c r="G43" s="9"/>
      <c r="H43" s="284">
        <v>200000</v>
      </c>
      <c r="I43" s="11" t="s">
        <v>50</v>
      </c>
      <c r="J43" s="18" t="s">
        <v>47</v>
      </c>
      <c r="K43" s="27">
        <v>0</v>
      </c>
      <c r="L43" s="7" t="s">
        <v>113</v>
      </c>
    </row>
    <row r="44" spans="1:13" hidden="1" x14ac:dyDescent="0.2">
      <c r="A44" s="6" t="s">
        <v>9</v>
      </c>
      <c r="B44" s="8" t="s">
        <v>17</v>
      </c>
      <c r="C44" s="7" t="s">
        <v>115</v>
      </c>
      <c r="D44" s="8" t="s">
        <v>116</v>
      </c>
      <c r="E44" s="8" t="s">
        <v>20</v>
      </c>
      <c r="F44" s="9" t="s">
        <v>23</v>
      </c>
      <c r="G44" s="9"/>
      <c r="H44" s="284">
        <v>81785</v>
      </c>
      <c r="I44" s="11" t="s">
        <v>50</v>
      </c>
      <c r="J44" s="18" t="s">
        <v>47</v>
      </c>
      <c r="K44" s="27">
        <v>0</v>
      </c>
      <c r="L44" s="7" t="s">
        <v>115</v>
      </c>
    </row>
    <row r="45" spans="1:13" hidden="1" x14ac:dyDescent="0.2">
      <c r="A45" s="6" t="s">
        <v>9</v>
      </c>
      <c r="B45" s="8" t="s">
        <v>17</v>
      </c>
      <c r="C45" s="7" t="s">
        <v>117</v>
      </c>
      <c r="D45" s="8" t="s">
        <v>118</v>
      </c>
      <c r="E45" s="8" t="s">
        <v>32</v>
      </c>
      <c r="F45" s="9" t="s">
        <v>23</v>
      </c>
      <c r="G45" s="9"/>
      <c r="H45" s="284">
        <v>7200000</v>
      </c>
      <c r="I45" s="11" t="s">
        <v>50</v>
      </c>
      <c r="J45" s="18" t="s">
        <v>47</v>
      </c>
      <c r="K45" s="27">
        <v>0</v>
      </c>
      <c r="L45" s="7" t="s">
        <v>117</v>
      </c>
    </row>
    <row r="46" spans="1:13" hidden="1" x14ac:dyDescent="0.2">
      <c r="A46" s="6" t="s">
        <v>9</v>
      </c>
      <c r="B46" s="8" t="s">
        <v>17</v>
      </c>
      <c r="C46" s="12"/>
      <c r="D46" s="8" t="s">
        <v>119</v>
      </c>
      <c r="E46" s="8" t="s">
        <v>20</v>
      </c>
      <c r="F46" s="9" t="s">
        <v>23</v>
      </c>
      <c r="G46" s="9"/>
      <c r="H46" s="284">
        <v>125000</v>
      </c>
      <c r="I46" s="11" t="s">
        <v>50</v>
      </c>
      <c r="J46" s="18" t="s">
        <v>47</v>
      </c>
      <c r="K46" s="27">
        <v>0</v>
      </c>
      <c r="L46" s="12"/>
    </row>
    <row r="47" spans="1:13" hidden="1" x14ac:dyDescent="0.2">
      <c r="A47" s="6" t="s">
        <v>9</v>
      </c>
      <c r="B47" s="8" t="s">
        <v>17</v>
      </c>
      <c r="C47" s="7" t="s">
        <v>120</v>
      </c>
      <c r="D47" s="8" t="s">
        <v>121</v>
      </c>
      <c r="E47" s="8" t="s">
        <v>105</v>
      </c>
      <c r="F47" s="9" t="s">
        <v>23</v>
      </c>
      <c r="G47" s="9"/>
      <c r="H47" s="284">
        <v>468480</v>
      </c>
      <c r="I47" s="11" t="s">
        <v>106</v>
      </c>
      <c r="J47" s="18" t="s">
        <v>47</v>
      </c>
      <c r="K47" s="27" t="s">
        <v>57</v>
      </c>
      <c r="L47" s="7" t="s">
        <v>120</v>
      </c>
    </row>
    <row r="48" spans="1:13" hidden="1" x14ac:dyDescent="0.2">
      <c r="A48" s="6" t="s">
        <v>9</v>
      </c>
      <c r="B48" s="8" t="s">
        <v>17</v>
      </c>
      <c r="C48" s="7" t="s">
        <v>122</v>
      </c>
      <c r="D48" s="8" t="s">
        <v>123</v>
      </c>
      <c r="E48" s="8" t="s">
        <v>13</v>
      </c>
      <c r="F48" s="9" t="s">
        <v>23</v>
      </c>
      <c r="G48" s="9"/>
      <c r="H48" s="284">
        <v>51550.146429215507</v>
      </c>
      <c r="I48" s="11" t="s">
        <v>124</v>
      </c>
      <c r="J48" s="18" t="s">
        <v>47</v>
      </c>
      <c r="K48" s="27">
        <v>0</v>
      </c>
      <c r="L48" s="7" t="s">
        <v>122</v>
      </c>
    </row>
    <row r="49" spans="1:12" hidden="1" x14ac:dyDescent="0.2">
      <c r="A49" s="6" t="s">
        <v>9</v>
      </c>
      <c r="B49" s="8" t="s">
        <v>17</v>
      </c>
      <c r="C49" s="7" t="s">
        <v>125</v>
      </c>
      <c r="D49" s="8" t="s">
        <v>126</v>
      </c>
      <c r="E49" s="8" t="s">
        <v>32</v>
      </c>
      <c r="F49" s="9" t="s">
        <v>23</v>
      </c>
      <c r="G49" s="9"/>
      <c r="H49" s="284"/>
      <c r="I49" s="11" t="s">
        <v>124</v>
      </c>
      <c r="J49" s="18" t="s">
        <v>47</v>
      </c>
      <c r="K49" s="27">
        <v>0</v>
      </c>
      <c r="L49" s="7" t="s">
        <v>125</v>
      </c>
    </row>
    <row r="50" spans="1:12" hidden="1" x14ac:dyDescent="0.2">
      <c r="A50" s="6" t="s">
        <v>9</v>
      </c>
      <c r="B50" s="8" t="s">
        <v>17</v>
      </c>
      <c r="C50" s="7" t="s">
        <v>127</v>
      </c>
      <c r="D50" s="8" t="s">
        <v>128</v>
      </c>
      <c r="E50" s="8" t="s">
        <v>32</v>
      </c>
      <c r="F50" s="9" t="s">
        <v>23</v>
      </c>
      <c r="G50" s="9"/>
      <c r="H50" s="284">
        <v>2051505</v>
      </c>
      <c r="I50" s="11" t="s">
        <v>124</v>
      </c>
      <c r="J50" s="18" t="s">
        <v>47</v>
      </c>
      <c r="K50" s="27">
        <v>0</v>
      </c>
      <c r="L50" s="7" t="s">
        <v>127</v>
      </c>
    </row>
    <row r="51" spans="1:12" hidden="1" x14ac:dyDescent="0.2">
      <c r="A51" s="6" t="s">
        <v>9</v>
      </c>
      <c r="B51" s="8" t="s">
        <v>17</v>
      </c>
      <c r="C51" s="7" t="s">
        <v>129</v>
      </c>
      <c r="D51" s="8" t="s">
        <v>130</v>
      </c>
      <c r="E51" s="8" t="s">
        <v>32</v>
      </c>
      <c r="F51" s="9" t="s">
        <v>23</v>
      </c>
      <c r="G51" s="9"/>
      <c r="H51" s="284">
        <v>545399.32999999996</v>
      </c>
      <c r="I51" s="11" t="s">
        <v>124</v>
      </c>
      <c r="J51" s="18" t="s">
        <v>29</v>
      </c>
      <c r="K51" s="27">
        <v>26633.33</v>
      </c>
      <c r="L51" s="7" t="s">
        <v>129</v>
      </c>
    </row>
    <row r="52" spans="1:12" hidden="1" x14ac:dyDescent="0.2">
      <c r="A52" s="6" t="s">
        <v>9</v>
      </c>
      <c r="B52" s="8" t="s">
        <v>17</v>
      </c>
      <c r="C52" s="7" t="s">
        <v>131</v>
      </c>
      <c r="D52" s="8" t="s">
        <v>132</v>
      </c>
      <c r="E52" s="8" t="s">
        <v>32</v>
      </c>
      <c r="F52" s="9" t="s">
        <v>23</v>
      </c>
      <c r="G52" s="9"/>
      <c r="H52" s="284"/>
      <c r="I52" s="11" t="s">
        <v>124</v>
      </c>
      <c r="J52" s="18" t="s">
        <v>47</v>
      </c>
      <c r="K52" s="27">
        <v>0</v>
      </c>
      <c r="L52" s="7" t="s">
        <v>131</v>
      </c>
    </row>
    <row r="53" spans="1:12" hidden="1" x14ac:dyDescent="0.2">
      <c r="A53" s="6" t="s">
        <v>9</v>
      </c>
      <c r="B53" s="8" t="s">
        <v>17</v>
      </c>
      <c r="C53" s="7" t="s">
        <v>133</v>
      </c>
      <c r="D53" s="8" t="s">
        <v>134</v>
      </c>
      <c r="E53" s="8" t="s">
        <v>32</v>
      </c>
      <c r="F53" s="9" t="s">
        <v>23</v>
      </c>
      <c r="G53" s="9"/>
      <c r="H53" s="284">
        <v>820196.46</v>
      </c>
      <c r="I53" s="11" t="s">
        <v>124</v>
      </c>
      <c r="J53" s="18" t="s">
        <v>47</v>
      </c>
      <c r="K53" s="27">
        <v>0</v>
      </c>
      <c r="L53" s="7" t="s">
        <v>133</v>
      </c>
    </row>
    <row r="54" spans="1:12" hidden="1" x14ac:dyDescent="0.2">
      <c r="A54" s="13" t="s">
        <v>9</v>
      </c>
      <c r="B54" s="12" t="s">
        <v>17</v>
      </c>
      <c r="C54" s="12" t="s">
        <v>135</v>
      </c>
      <c r="D54" s="12" t="s">
        <v>136</v>
      </c>
      <c r="E54" s="12" t="s">
        <v>137</v>
      </c>
      <c r="F54" s="9" t="s">
        <v>23</v>
      </c>
      <c r="G54" s="9"/>
      <c r="H54" s="284">
        <v>66613.75</v>
      </c>
      <c r="I54" s="11" t="s">
        <v>138</v>
      </c>
      <c r="J54" s="18" t="s">
        <v>29</v>
      </c>
      <c r="K54" s="18">
        <v>0</v>
      </c>
      <c r="L54" s="12" t="s">
        <v>135</v>
      </c>
    </row>
    <row r="55" spans="1:12" hidden="1" x14ac:dyDescent="0.2">
      <c r="A55" s="6" t="s">
        <v>9</v>
      </c>
      <c r="B55" s="8" t="s">
        <v>139</v>
      </c>
      <c r="C55" s="7" t="s">
        <v>140</v>
      </c>
      <c r="D55" s="8" t="s">
        <v>141</v>
      </c>
      <c r="E55" s="8" t="s">
        <v>13</v>
      </c>
      <c r="F55" s="9" t="s">
        <v>23</v>
      </c>
      <c r="G55" s="9"/>
      <c r="H55" s="284">
        <v>1043445.505954165</v>
      </c>
      <c r="I55" s="14" t="s">
        <v>33</v>
      </c>
      <c r="J55" s="18" t="s">
        <v>47</v>
      </c>
      <c r="K55" s="27">
        <v>0</v>
      </c>
      <c r="L55" s="7" t="s">
        <v>140</v>
      </c>
    </row>
    <row r="56" spans="1:12" x14ac:dyDescent="0.2">
      <c r="A56" s="6" t="s">
        <v>142</v>
      </c>
      <c r="B56" s="8" t="s">
        <v>143</v>
      </c>
      <c r="C56" s="7" t="s">
        <v>144</v>
      </c>
      <c r="D56" s="8" t="s">
        <v>145</v>
      </c>
      <c r="E56" s="8" t="s">
        <v>20</v>
      </c>
      <c r="F56" s="9" t="s">
        <v>23</v>
      </c>
      <c r="G56" s="9"/>
      <c r="H56" s="284">
        <v>418029.92499999999</v>
      </c>
      <c r="I56" s="14" t="s">
        <v>14</v>
      </c>
      <c r="J56" s="18" t="s">
        <v>47</v>
      </c>
      <c r="K56" s="27">
        <v>0</v>
      </c>
      <c r="L56" s="7" t="s">
        <v>144</v>
      </c>
    </row>
    <row r="57" spans="1:12" hidden="1" x14ac:dyDescent="0.2">
      <c r="A57" s="6" t="s">
        <v>142</v>
      </c>
      <c r="B57" s="8" t="s">
        <v>143</v>
      </c>
      <c r="C57" s="7" t="s">
        <v>146</v>
      </c>
      <c r="D57" s="8" t="s">
        <v>147</v>
      </c>
      <c r="E57" s="8" t="s">
        <v>13</v>
      </c>
      <c r="F57" s="9" t="s">
        <v>23</v>
      </c>
      <c r="G57" s="9"/>
      <c r="H57" s="284">
        <v>4284042.4113876969</v>
      </c>
      <c r="I57" s="14" t="s">
        <v>106</v>
      </c>
      <c r="J57" s="18" t="s">
        <v>47</v>
      </c>
      <c r="K57" s="27" t="s">
        <v>57</v>
      </c>
      <c r="L57" s="7" t="s">
        <v>146</v>
      </c>
    </row>
    <row r="58" spans="1:12" x14ac:dyDescent="0.2">
      <c r="A58" s="6" t="s">
        <v>142</v>
      </c>
      <c r="B58" s="8" t="s">
        <v>143</v>
      </c>
      <c r="C58" s="7" t="s">
        <v>148</v>
      </c>
      <c r="D58" s="8" t="s">
        <v>149</v>
      </c>
      <c r="E58" s="8" t="s">
        <v>20</v>
      </c>
      <c r="F58" s="9" t="s">
        <v>23</v>
      </c>
      <c r="G58" s="9"/>
      <c r="H58" s="284" t="s">
        <v>150</v>
      </c>
      <c r="I58" s="14" t="s">
        <v>33</v>
      </c>
      <c r="J58" s="18" t="s">
        <v>47</v>
      </c>
      <c r="K58" s="27" t="s">
        <v>57</v>
      </c>
      <c r="L58" s="7" t="s">
        <v>148</v>
      </c>
    </row>
    <row r="59" spans="1:12" hidden="1" x14ac:dyDescent="0.2">
      <c r="A59" s="6" t="s">
        <v>142</v>
      </c>
      <c r="B59" s="8" t="s">
        <v>143</v>
      </c>
      <c r="C59" s="7" t="s">
        <v>151</v>
      </c>
      <c r="D59" s="8" t="s">
        <v>152</v>
      </c>
      <c r="E59" s="8" t="s">
        <v>28</v>
      </c>
      <c r="F59" s="9" t="s">
        <v>23</v>
      </c>
      <c r="G59" s="9"/>
      <c r="H59" s="284">
        <v>3167731.75</v>
      </c>
      <c r="I59" s="14" t="s">
        <v>50</v>
      </c>
      <c r="J59" s="18" t="s">
        <v>47</v>
      </c>
      <c r="K59" s="27">
        <v>0</v>
      </c>
      <c r="L59" s="7" t="s">
        <v>151</v>
      </c>
    </row>
    <row r="60" spans="1:12" hidden="1" x14ac:dyDescent="0.2">
      <c r="A60" s="6" t="s">
        <v>142</v>
      </c>
      <c r="B60" s="8" t="s">
        <v>143</v>
      </c>
      <c r="C60" s="7" t="s">
        <v>153</v>
      </c>
      <c r="D60" s="8" t="s">
        <v>154</v>
      </c>
      <c r="E60" s="8" t="s">
        <v>20</v>
      </c>
      <c r="F60" s="9" t="s">
        <v>23</v>
      </c>
      <c r="G60" s="9"/>
      <c r="H60" s="284">
        <v>0</v>
      </c>
      <c r="I60" s="14" t="s">
        <v>50</v>
      </c>
      <c r="J60" s="18" t="s">
        <v>47</v>
      </c>
      <c r="K60" s="27" t="s">
        <v>57</v>
      </c>
      <c r="L60" s="7" t="s">
        <v>153</v>
      </c>
    </row>
    <row r="61" spans="1:12" hidden="1" x14ac:dyDescent="0.2">
      <c r="A61" s="6" t="s">
        <v>142</v>
      </c>
      <c r="B61" s="8" t="s">
        <v>143</v>
      </c>
      <c r="C61" s="7" t="s">
        <v>155</v>
      </c>
      <c r="D61" s="8" t="s">
        <v>156</v>
      </c>
      <c r="E61" s="8" t="s">
        <v>105</v>
      </c>
      <c r="F61" s="9" t="s">
        <v>23</v>
      </c>
      <c r="G61" s="9"/>
      <c r="H61" s="284">
        <v>781576.8</v>
      </c>
      <c r="I61" s="14" t="s">
        <v>106</v>
      </c>
      <c r="J61" s="18" t="s">
        <v>47</v>
      </c>
      <c r="K61" s="27">
        <v>0</v>
      </c>
      <c r="L61" s="7" t="s">
        <v>155</v>
      </c>
    </row>
    <row r="62" spans="1:12" hidden="1" x14ac:dyDescent="0.2">
      <c r="A62" s="6" t="s">
        <v>157</v>
      </c>
      <c r="B62" s="8" t="s">
        <v>158</v>
      </c>
      <c r="C62" s="7" t="s">
        <v>159</v>
      </c>
      <c r="D62" s="8" t="s">
        <v>160</v>
      </c>
      <c r="E62" s="8" t="s">
        <v>28</v>
      </c>
      <c r="F62" s="9" t="s">
        <v>23</v>
      </c>
      <c r="G62" s="9"/>
      <c r="H62" s="284"/>
      <c r="I62" s="14" t="s">
        <v>50</v>
      </c>
      <c r="J62" s="18" t="s">
        <v>47</v>
      </c>
      <c r="K62" s="27">
        <v>0</v>
      </c>
      <c r="L62" s="7" t="s">
        <v>159</v>
      </c>
    </row>
    <row r="63" spans="1:12" hidden="1" x14ac:dyDescent="0.2">
      <c r="A63" s="6" t="s">
        <v>157</v>
      </c>
      <c r="B63" s="8" t="s">
        <v>158</v>
      </c>
      <c r="C63" s="7" t="s">
        <v>161</v>
      </c>
      <c r="D63" s="8" t="s">
        <v>162</v>
      </c>
      <c r="E63" s="8" t="s">
        <v>20</v>
      </c>
      <c r="F63" s="9" t="s">
        <v>23</v>
      </c>
      <c r="G63" s="9"/>
      <c r="H63" s="284">
        <v>433573.85499999998</v>
      </c>
      <c r="I63" s="14" t="s">
        <v>50</v>
      </c>
      <c r="J63" s="18" t="s">
        <v>47</v>
      </c>
      <c r="K63" s="27">
        <v>0</v>
      </c>
      <c r="L63" s="7" t="s">
        <v>161</v>
      </c>
    </row>
    <row r="64" spans="1:12" hidden="1" x14ac:dyDescent="0.2">
      <c r="A64" s="6" t="s">
        <v>157</v>
      </c>
      <c r="B64" s="8" t="s">
        <v>158</v>
      </c>
      <c r="C64" s="7" t="s">
        <v>163</v>
      </c>
      <c r="D64" s="8" t="s">
        <v>164</v>
      </c>
      <c r="E64" s="8" t="s">
        <v>20</v>
      </c>
      <c r="F64" s="9" t="s">
        <v>23</v>
      </c>
      <c r="G64" s="9"/>
      <c r="H64" s="284">
        <v>811850</v>
      </c>
      <c r="I64" s="14" t="s">
        <v>50</v>
      </c>
      <c r="J64" s="18" t="s">
        <v>47</v>
      </c>
      <c r="K64" s="27">
        <v>0</v>
      </c>
      <c r="L64" s="7" t="s">
        <v>163</v>
      </c>
    </row>
    <row r="65" spans="1:12" hidden="1" x14ac:dyDescent="0.2">
      <c r="A65" s="6" t="s">
        <v>157</v>
      </c>
      <c r="B65" s="8" t="s">
        <v>165</v>
      </c>
      <c r="C65" s="7" t="s">
        <v>166</v>
      </c>
      <c r="D65" s="8" t="s">
        <v>167</v>
      </c>
      <c r="E65" s="8" t="s">
        <v>20</v>
      </c>
      <c r="F65" s="9">
        <v>272000</v>
      </c>
      <c r="G65" s="9"/>
      <c r="H65" s="284">
        <v>276185</v>
      </c>
      <c r="I65" s="14" t="s">
        <v>168</v>
      </c>
      <c r="J65" s="18" t="s">
        <v>16</v>
      </c>
      <c r="K65" s="27">
        <v>272000</v>
      </c>
      <c r="L65" s="7" t="s">
        <v>166</v>
      </c>
    </row>
    <row r="66" spans="1:12" hidden="1" x14ac:dyDescent="0.2">
      <c r="A66" s="6" t="s">
        <v>157</v>
      </c>
      <c r="B66" s="8" t="s">
        <v>165</v>
      </c>
      <c r="C66" s="7" t="s">
        <v>169</v>
      </c>
      <c r="D66" s="8" t="s">
        <v>170</v>
      </c>
      <c r="E66" s="8" t="s">
        <v>20</v>
      </c>
      <c r="F66" s="9" t="s">
        <v>23</v>
      </c>
      <c r="G66" s="9"/>
      <c r="H66" s="284">
        <f>28500+285625</f>
        <v>314125</v>
      </c>
      <c r="I66" s="14" t="s">
        <v>50</v>
      </c>
      <c r="J66" s="18" t="s">
        <v>47</v>
      </c>
      <c r="K66" s="27">
        <v>0</v>
      </c>
      <c r="L66" s="7" t="s">
        <v>169</v>
      </c>
    </row>
    <row r="67" spans="1:12" hidden="1" x14ac:dyDescent="0.2">
      <c r="A67" s="6" t="s">
        <v>157</v>
      </c>
      <c r="B67" s="8" t="s">
        <v>171</v>
      </c>
      <c r="C67" s="7" t="s">
        <v>172</v>
      </c>
      <c r="D67" s="8" t="s">
        <v>173</v>
      </c>
      <c r="E67" s="8" t="s">
        <v>174</v>
      </c>
      <c r="F67" s="9" t="s">
        <v>23</v>
      </c>
      <c r="G67" s="9"/>
      <c r="H67" s="284">
        <v>44553</v>
      </c>
      <c r="I67" s="14" t="s">
        <v>21</v>
      </c>
      <c r="J67" s="18" t="s">
        <v>47</v>
      </c>
      <c r="K67" s="27">
        <v>0</v>
      </c>
      <c r="L67" s="7" t="s">
        <v>172</v>
      </c>
    </row>
    <row r="68" spans="1:12" hidden="1" x14ac:dyDescent="0.2">
      <c r="A68" s="6" t="s">
        <v>157</v>
      </c>
      <c r="B68" s="8" t="s">
        <v>171</v>
      </c>
      <c r="C68" s="7" t="s">
        <v>175</v>
      </c>
      <c r="D68" s="8" t="s">
        <v>176</v>
      </c>
      <c r="E68" s="8" t="s">
        <v>20</v>
      </c>
      <c r="F68" s="9" t="s">
        <v>23</v>
      </c>
      <c r="G68" s="9"/>
      <c r="H68" s="284">
        <v>1593035.6414999999</v>
      </c>
      <c r="I68" s="14" t="s">
        <v>50</v>
      </c>
      <c r="J68" s="18" t="s">
        <v>47</v>
      </c>
      <c r="K68" s="27" t="s">
        <v>57</v>
      </c>
      <c r="L68" s="7" t="s">
        <v>175</v>
      </c>
    </row>
    <row r="69" spans="1:12" hidden="1" x14ac:dyDescent="0.2">
      <c r="A69" s="6" t="s">
        <v>157</v>
      </c>
      <c r="B69" s="8" t="s">
        <v>171</v>
      </c>
      <c r="C69" s="7" t="s">
        <v>177</v>
      </c>
      <c r="D69" s="8" t="s">
        <v>178</v>
      </c>
      <c r="E69" s="8" t="s">
        <v>20</v>
      </c>
      <c r="F69" s="9" t="s">
        <v>23</v>
      </c>
      <c r="G69" s="9"/>
      <c r="H69" s="284">
        <v>1147403.9515</v>
      </c>
      <c r="I69" s="14" t="s">
        <v>50</v>
      </c>
      <c r="J69" s="18" t="s">
        <v>47</v>
      </c>
      <c r="K69" s="27">
        <v>0</v>
      </c>
      <c r="L69" s="7" t="s">
        <v>177</v>
      </c>
    </row>
    <row r="70" spans="1:12" hidden="1" x14ac:dyDescent="0.2">
      <c r="A70" s="6" t="s">
        <v>157</v>
      </c>
      <c r="B70" s="8" t="s">
        <v>171</v>
      </c>
      <c r="C70" s="7" t="s">
        <v>179</v>
      </c>
      <c r="D70" s="8" t="s">
        <v>180</v>
      </c>
      <c r="E70" s="8" t="s">
        <v>105</v>
      </c>
      <c r="F70" s="9" t="s">
        <v>23</v>
      </c>
      <c r="G70" s="9"/>
      <c r="H70" s="284">
        <v>900000</v>
      </c>
      <c r="I70" s="14" t="s">
        <v>106</v>
      </c>
      <c r="J70" s="18" t="s">
        <v>47</v>
      </c>
      <c r="K70" s="27">
        <v>0</v>
      </c>
      <c r="L70" s="7" t="s">
        <v>179</v>
      </c>
    </row>
    <row r="71" spans="1:12" hidden="1" x14ac:dyDescent="0.2">
      <c r="A71" s="6" t="s">
        <v>142</v>
      </c>
      <c r="B71" s="8" t="s">
        <v>181</v>
      </c>
      <c r="C71" s="7" t="s">
        <v>182</v>
      </c>
      <c r="D71" s="8" t="s">
        <v>183</v>
      </c>
      <c r="E71" s="8" t="s">
        <v>20</v>
      </c>
      <c r="F71" s="9" t="s">
        <v>23</v>
      </c>
      <c r="G71" s="9"/>
      <c r="H71" s="284">
        <v>1014460.73</v>
      </c>
      <c r="I71" s="14" t="s">
        <v>21</v>
      </c>
      <c r="J71" s="18" t="s">
        <v>29</v>
      </c>
      <c r="K71" s="27">
        <v>971556.59</v>
      </c>
      <c r="L71" s="7" t="s">
        <v>182</v>
      </c>
    </row>
    <row r="72" spans="1:12" x14ac:dyDescent="0.2">
      <c r="A72" s="6" t="s">
        <v>142</v>
      </c>
      <c r="B72" s="8" t="s">
        <v>181</v>
      </c>
      <c r="C72" s="7" t="s">
        <v>184</v>
      </c>
      <c r="D72" s="8" t="s">
        <v>185</v>
      </c>
      <c r="E72" s="8" t="s">
        <v>20</v>
      </c>
      <c r="F72" s="9">
        <v>153469.62</v>
      </c>
      <c r="G72" s="9">
        <v>153469.62</v>
      </c>
      <c r="H72" s="284">
        <v>153469.62</v>
      </c>
      <c r="I72" s="14" t="s">
        <v>14</v>
      </c>
      <c r="J72" s="18" t="s">
        <v>47</v>
      </c>
      <c r="K72" s="27">
        <v>0</v>
      </c>
      <c r="L72" s="7" t="s">
        <v>184</v>
      </c>
    </row>
    <row r="73" spans="1:12" hidden="1" x14ac:dyDescent="0.2">
      <c r="A73" s="6" t="s">
        <v>142</v>
      </c>
      <c r="B73" s="8" t="s">
        <v>181</v>
      </c>
      <c r="C73" s="7" t="s">
        <v>186</v>
      </c>
      <c r="D73" s="8" t="s">
        <v>187</v>
      </c>
      <c r="E73" s="8" t="s">
        <v>105</v>
      </c>
      <c r="F73" s="9" t="s">
        <v>23</v>
      </c>
      <c r="G73" s="9"/>
      <c r="H73" s="284">
        <v>106844</v>
      </c>
      <c r="I73" s="14" t="s">
        <v>106</v>
      </c>
      <c r="J73" s="18" t="s">
        <v>29</v>
      </c>
      <c r="K73" s="27">
        <v>106844.1</v>
      </c>
      <c r="L73" s="7" t="s">
        <v>186</v>
      </c>
    </row>
    <row r="74" spans="1:12" hidden="1" x14ac:dyDescent="0.2">
      <c r="A74" s="6" t="s">
        <v>142</v>
      </c>
      <c r="B74" s="8" t="s">
        <v>181</v>
      </c>
      <c r="C74" s="7" t="s">
        <v>188</v>
      </c>
      <c r="D74" s="8" t="s">
        <v>189</v>
      </c>
      <c r="E74" s="8" t="s">
        <v>13</v>
      </c>
      <c r="F74" s="9">
        <v>11853599.289999999</v>
      </c>
      <c r="G74" s="9">
        <v>11559950.51</v>
      </c>
      <c r="H74" s="284">
        <v>12031403.275</v>
      </c>
      <c r="I74" s="14" t="s">
        <v>14</v>
      </c>
      <c r="J74" s="18" t="s">
        <v>16</v>
      </c>
      <c r="K74" s="27">
        <v>3556079.79</v>
      </c>
      <c r="L74" s="7" t="s">
        <v>188</v>
      </c>
    </row>
    <row r="75" spans="1:12" ht="14.25" hidden="1" customHeight="1" x14ac:dyDescent="0.2">
      <c r="A75" s="6" t="s">
        <v>142</v>
      </c>
      <c r="B75" s="8" t="s">
        <v>181</v>
      </c>
      <c r="C75" s="7" t="s">
        <v>190</v>
      </c>
      <c r="D75" s="8" t="s">
        <v>191</v>
      </c>
      <c r="E75" s="8" t="s">
        <v>13</v>
      </c>
      <c r="F75" s="9">
        <v>5852939.6299999999</v>
      </c>
      <c r="G75" s="9">
        <v>5852939.6299999999</v>
      </c>
      <c r="H75" s="284">
        <v>5852939.6299999999</v>
      </c>
      <c r="I75" s="14" t="s">
        <v>50</v>
      </c>
      <c r="J75" s="18" t="s">
        <v>47</v>
      </c>
      <c r="K75" s="27">
        <v>0</v>
      </c>
      <c r="L75" s="7" t="s">
        <v>190</v>
      </c>
    </row>
    <row r="76" spans="1:12" hidden="1" x14ac:dyDescent="0.2">
      <c r="A76" s="6" t="s">
        <v>142</v>
      </c>
      <c r="B76" s="8" t="s">
        <v>192</v>
      </c>
      <c r="C76" s="7" t="s">
        <v>193</v>
      </c>
      <c r="D76" s="8" t="s">
        <v>194</v>
      </c>
      <c r="E76" s="8" t="s">
        <v>20</v>
      </c>
      <c r="F76" s="9">
        <v>99200</v>
      </c>
      <c r="G76" s="9">
        <v>0</v>
      </c>
      <c r="H76" s="284">
        <v>99200</v>
      </c>
      <c r="I76" s="14" t="s">
        <v>22</v>
      </c>
      <c r="J76" s="18" t="s">
        <v>23</v>
      </c>
      <c r="K76" s="27">
        <v>0</v>
      </c>
      <c r="L76" s="7" t="s">
        <v>193</v>
      </c>
    </row>
    <row r="77" spans="1:12" hidden="1" x14ac:dyDescent="0.2">
      <c r="A77" s="6" t="s">
        <v>142</v>
      </c>
      <c r="B77" s="8" t="s">
        <v>192</v>
      </c>
      <c r="C77" s="7" t="s">
        <v>769</v>
      </c>
      <c r="D77" s="8" t="s">
        <v>197</v>
      </c>
      <c r="E77" s="8" t="s">
        <v>13</v>
      </c>
      <c r="F77" s="9" t="s">
        <v>23</v>
      </c>
      <c r="G77" s="9"/>
      <c r="H77" s="284">
        <v>727892.85149999999</v>
      </c>
      <c r="I77" s="14" t="s">
        <v>50</v>
      </c>
      <c r="J77" s="18" t="s">
        <v>47</v>
      </c>
      <c r="K77" s="27">
        <v>0</v>
      </c>
      <c r="L77" s="7" t="s">
        <v>196</v>
      </c>
    </row>
    <row r="78" spans="1:12" hidden="1" x14ac:dyDescent="0.2">
      <c r="A78" s="6" t="s">
        <v>142</v>
      </c>
      <c r="B78" s="8" t="s">
        <v>192</v>
      </c>
      <c r="C78" s="7" t="s">
        <v>198</v>
      </c>
      <c r="D78" s="8" t="s">
        <v>199</v>
      </c>
      <c r="E78" s="8" t="s">
        <v>20</v>
      </c>
      <c r="F78" s="9">
        <v>49298.98</v>
      </c>
      <c r="G78" s="9">
        <v>0</v>
      </c>
      <c r="H78" s="284">
        <v>89937.458000000013</v>
      </c>
      <c r="I78" s="14" t="s">
        <v>22</v>
      </c>
      <c r="J78" s="18" t="s">
        <v>47</v>
      </c>
      <c r="K78" s="27">
        <v>0</v>
      </c>
      <c r="L78" s="7" t="s">
        <v>198</v>
      </c>
    </row>
    <row r="79" spans="1:12" hidden="1" x14ac:dyDescent="0.2">
      <c r="A79" s="6" t="s">
        <v>142</v>
      </c>
      <c r="B79" s="8" t="s">
        <v>192</v>
      </c>
      <c r="C79" s="7" t="s">
        <v>200</v>
      </c>
      <c r="D79" s="8" t="s">
        <v>201</v>
      </c>
      <c r="E79" s="8" t="s">
        <v>94</v>
      </c>
      <c r="F79" s="10">
        <v>7181660.1200000001</v>
      </c>
      <c r="G79" s="9"/>
      <c r="H79" s="284">
        <v>1617990.03</v>
      </c>
      <c r="I79" s="15" t="s">
        <v>202</v>
      </c>
      <c r="J79" s="18" t="s">
        <v>29</v>
      </c>
      <c r="K79" s="27" t="s">
        <v>57</v>
      </c>
      <c r="L79" s="7" t="s">
        <v>200</v>
      </c>
    </row>
    <row r="80" spans="1:12" hidden="1" x14ac:dyDescent="0.2">
      <c r="A80" s="6" t="s">
        <v>142</v>
      </c>
      <c r="B80" s="8" t="s">
        <v>192</v>
      </c>
      <c r="C80" s="12"/>
      <c r="D80" s="8" t="s">
        <v>205</v>
      </c>
      <c r="E80" s="8" t="s">
        <v>13</v>
      </c>
      <c r="F80" s="9" t="s">
        <v>23</v>
      </c>
      <c r="G80" s="9"/>
      <c r="H80" s="284">
        <v>1495388.84</v>
      </c>
      <c r="I80" s="14" t="s">
        <v>50</v>
      </c>
      <c r="J80" s="18" t="s">
        <v>16</v>
      </c>
      <c r="K80" s="27">
        <v>4748.49</v>
      </c>
      <c r="L80" s="12"/>
    </row>
    <row r="81" spans="1:12" hidden="1" x14ac:dyDescent="0.2">
      <c r="A81" s="6" t="s">
        <v>142</v>
      </c>
      <c r="B81" s="8" t="s">
        <v>192</v>
      </c>
      <c r="C81" s="7" t="s">
        <v>206</v>
      </c>
      <c r="D81" s="8" t="s">
        <v>207</v>
      </c>
      <c r="E81" s="8" t="s">
        <v>32</v>
      </c>
      <c r="F81" s="9" t="s">
        <v>23</v>
      </c>
      <c r="G81" s="9"/>
      <c r="H81" s="284">
        <v>74441.13</v>
      </c>
      <c r="I81" s="11" t="s">
        <v>124</v>
      </c>
      <c r="J81" s="18" t="s">
        <v>47</v>
      </c>
      <c r="K81" s="27">
        <v>0</v>
      </c>
      <c r="L81" s="7" t="s">
        <v>206</v>
      </c>
    </row>
    <row r="82" spans="1:12" hidden="1" x14ac:dyDescent="0.2">
      <c r="A82" s="6" t="s">
        <v>208</v>
      </c>
      <c r="B82" s="8" t="s">
        <v>209</v>
      </c>
      <c r="C82" s="7" t="s">
        <v>210</v>
      </c>
      <c r="D82" s="8" t="s">
        <v>211</v>
      </c>
      <c r="E82" s="8" t="s">
        <v>20</v>
      </c>
      <c r="F82" s="9" t="s">
        <v>23</v>
      </c>
      <c r="G82" s="9"/>
      <c r="H82" s="284">
        <v>260000</v>
      </c>
      <c r="I82" s="14" t="s">
        <v>50</v>
      </c>
      <c r="J82" s="18" t="s">
        <v>47</v>
      </c>
      <c r="K82" s="27">
        <v>0</v>
      </c>
      <c r="L82" s="7" t="s">
        <v>210</v>
      </c>
    </row>
    <row r="83" spans="1:12" hidden="1" x14ac:dyDescent="0.2">
      <c r="A83" s="6" t="s">
        <v>208</v>
      </c>
      <c r="B83" s="8" t="s">
        <v>209</v>
      </c>
      <c r="C83" s="7" t="s">
        <v>212</v>
      </c>
      <c r="D83" s="8" t="s">
        <v>213</v>
      </c>
      <c r="E83" s="8" t="s">
        <v>20</v>
      </c>
      <c r="F83" s="9" t="s">
        <v>23</v>
      </c>
      <c r="G83" s="9"/>
      <c r="H83" s="284">
        <v>306860</v>
      </c>
      <c r="I83" s="14" t="s">
        <v>50</v>
      </c>
      <c r="J83" s="18" t="s">
        <v>47</v>
      </c>
      <c r="K83" s="27" t="s">
        <v>57</v>
      </c>
      <c r="L83" s="7" t="s">
        <v>212</v>
      </c>
    </row>
    <row r="84" spans="1:12" hidden="1" x14ac:dyDescent="0.2">
      <c r="A84" s="6" t="s">
        <v>208</v>
      </c>
      <c r="B84" s="8" t="s">
        <v>209</v>
      </c>
      <c r="C84" s="7" t="s">
        <v>214</v>
      </c>
      <c r="D84" s="8" t="s">
        <v>215</v>
      </c>
      <c r="E84" s="8" t="s">
        <v>105</v>
      </c>
      <c r="F84" s="9" t="s">
        <v>23</v>
      </c>
      <c r="G84" s="9"/>
      <c r="H84" s="284">
        <v>845250.53</v>
      </c>
      <c r="I84" s="14" t="s">
        <v>106</v>
      </c>
      <c r="J84" s="18" t="s">
        <v>47</v>
      </c>
      <c r="K84" s="27">
        <v>0</v>
      </c>
      <c r="L84" s="7" t="s">
        <v>214</v>
      </c>
    </row>
    <row r="85" spans="1:12" hidden="1" x14ac:dyDescent="0.2">
      <c r="A85" s="6" t="s">
        <v>216</v>
      </c>
      <c r="B85" s="8" t="s">
        <v>217</v>
      </c>
      <c r="C85" s="7" t="s">
        <v>218</v>
      </c>
      <c r="D85" s="8" t="s">
        <v>219</v>
      </c>
      <c r="E85" s="8" t="s">
        <v>20</v>
      </c>
      <c r="F85" s="9" t="s">
        <v>23</v>
      </c>
      <c r="G85" s="9"/>
      <c r="H85" s="284">
        <v>820557.46</v>
      </c>
      <c r="I85" s="14" t="s">
        <v>21</v>
      </c>
      <c r="J85" s="18" t="s">
        <v>29</v>
      </c>
      <c r="K85" s="27">
        <v>62984.959999999999</v>
      </c>
      <c r="L85" s="7" t="s">
        <v>218</v>
      </c>
    </row>
    <row r="86" spans="1:12" hidden="1" x14ac:dyDescent="0.2">
      <c r="A86" s="6" t="s">
        <v>216</v>
      </c>
      <c r="B86" s="8" t="s">
        <v>217</v>
      </c>
      <c r="C86" s="7" t="s">
        <v>220</v>
      </c>
      <c r="D86" s="8" t="s">
        <v>221</v>
      </c>
      <c r="E86" s="8" t="s">
        <v>20</v>
      </c>
      <c r="F86" s="9" t="s">
        <v>23</v>
      </c>
      <c r="G86" s="9"/>
      <c r="H86" s="284">
        <v>449100</v>
      </c>
      <c r="I86" s="14" t="s">
        <v>21</v>
      </c>
      <c r="J86" s="18" t="s">
        <v>16</v>
      </c>
      <c r="K86" s="27">
        <v>10800</v>
      </c>
      <c r="L86" s="7" t="s">
        <v>220</v>
      </c>
    </row>
    <row r="87" spans="1:12" hidden="1" x14ac:dyDescent="0.2">
      <c r="A87" s="6" t="s">
        <v>216</v>
      </c>
      <c r="B87" s="8" t="s">
        <v>217</v>
      </c>
      <c r="C87" s="7" t="s">
        <v>222</v>
      </c>
      <c r="D87" s="8" t="s">
        <v>223</v>
      </c>
      <c r="E87" s="8" t="s">
        <v>105</v>
      </c>
      <c r="F87" s="9" t="s">
        <v>23</v>
      </c>
      <c r="G87" s="9"/>
      <c r="H87" s="284">
        <v>618315.41</v>
      </c>
      <c r="I87" s="14" t="s">
        <v>106</v>
      </c>
      <c r="J87" s="18" t="s">
        <v>47</v>
      </c>
      <c r="K87" s="27">
        <v>0</v>
      </c>
      <c r="L87" s="7" t="s">
        <v>222</v>
      </c>
    </row>
    <row r="88" spans="1:12" hidden="1" x14ac:dyDescent="0.2">
      <c r="A88" s="6" t="s">
        <v>216</v>
      </c>
      <c r="B88" s="8" t="s">
        <v>217</v>
      </c>
      <c r="C88" s="7" t="s">
        <v>224</v>
      </c>
      <c r="D88" s="8" t="s">
        <v>225</v>
      </c>
      <c r="E88" s="8" t="s">
        <v>105</v>
      </c>
      <c r="F88" s="9" t="s">
        <v>23</v>
      </c>
      <c r="G88" s="9"/>
      <c r="H88" s="284">
        <v>2000000</v>
      </c>
      <c r="I88" s="14" t="s">
        <v>106</v>
      </c>
      <c r="J88" s="18" t="s">
        <v>47</v>
      </c>
      <c r="K88" s="27">
        <v>0</v>
      </c>
      <c r="L88" s="7" t="s">
        <v>224</v>
      </c>
    </row>
    <row r="89" spans="1:12" hidden="1" x14ac:dyDescent="0.2">
      <c r="A89" s="6" t="s">
        <v>208</v>
      </c>
      <c r="B89" s="8" t="s">
        <v>226</v>
      </c>
      <c r="C89" s="7" t="s">
        <v>227</v>
      </c>
      <c r="D89" s="8" t="s">
        <v>228</v>
      </c>
      <c r="E89" s="8" t="s">
        <v>13</v>
      </c>
      <c r="F89" s="9">
        <v>1516238.5</v>
      </c>
      <c r="G89" s="9">
        <v>12321.189999999944</v>
      </c>
      <c r="H89" s="284">
        <v>363653.73</v>
      </c>
      <c r="I89" s="14" t="s">
        <v>22</v>
      </c>
      <c r="J89" s="18" t="s">
        <v>23</v>
      </c>
      <c r="K89" s="27" t="s">
        <v>57</v>
      </c>
      <c r="L89" s="7" t="s">
        <v>227</v>
      </c>
    </row>
    <row r="90" spans="1:12" hidden="1" x14ac:dyDescent="0.2">
      <c r="A90" s="6" t="s">
        <v>208</v>
      </c>
      <c r="B90" s="8" t="s">
        <v>226</v>
      </c>
      <c r="C90" s="7" t="s">
        <v>229</v>
      </c>
      <c r="D90" s="8" t="s">
        <v>230</v>
      </c>
      <c r="E90" s="8" t="s">
        <v>20</v>
      </c>
      <c r="F90" s="9" t="s">
        <v>23</v>
      </c>
      <c r="G90" s="9"/>
      <c r="H90" s="284">
        <v>983911</v>
      </c>
      <c r="I90" s="14" t="s">
        <v>50</v>
      </c>
      <c r="J90" s="18" t="s">
        <v>47</v>
      </c>
      <c r="K90" s="27" t="s">
        <v>57</v>
      </c>
      <c r="L90" s="7" t="s">
        <v>229</v>
      </c>
    </row>
    <row r="91" spans="1:12" hidden="1" x14ac:dyDescent="0.2">
      <c r="A91" s="6" t="s">
        <v>208</v>
      </c>
      <c r="B91" s="8" t="s">
        <v>226</v>
      </c>
      <c r="C91" s="7" t="s">
        <v>231</v>
      </c>
      <c r="D91" s="8" t="s">
        <v>232</v>
      </c>
      <c r="E91" s="8" t="s">
        <v>28</v>
      </c>
      <c r="F91" s="9">
        <v>876305.55</v>
      </c>
      <c r="G91" s="9">
        <v>876305.55</v>
      </c>
      <c r="H91" s="284">
        <v>1108297.58</v>
      </c>
      <c r="I91" s="14" t="s">
        <v>50</v>
      </c>
      <c r="J91" s="18" t="s">
        <v>47</v>
      </c>
      <c r="K91" s="27">
        <v>0</v>
      </c>
      <c r="L91" s="7" t="s">
        <v>231</v>
      </c>
    </row>
    <row r="92" spans="1:12" hidden="1" x14ac:dyDescent="0.2">
      <c r="A92" s="6" t="s">
        <v>208</v>
      </c>
      <c r="B92" s="8" t="s">
        <v>233</v>
      </c>
      <c r="C92" s="7" t="s">
        <v>234</v>
      </c>
      <c r="D92" s="8" t="s">
        <v>235</v>
      </c>
      <c r="E92" s="8" t="s">
        <v>174</v>
      </c>
      <c r="F92" s="9">
        <v>99000</v>
      </c>
      <c r="G92" s="9">
        <v>66000</v>
      </c>
      <c r="H92" s="284">
        <v>98707</v>
      </c>
      <c r="I92" s="11" t="s">
        <v>34</v>
      </c>
      <c r="J92" s="18" t="s">
        <v>23</v>
      </c>
      <c r="K92" s="27">
        <v>61625</v>
      </c>
      <c r="L92" s="7" t="s">
        <v>234</v>
      </c>
    </row>
    <row r="93" spans="1:12" hidden="1" x14ac:dyDescent="0.2">
      <c r="A93" s="6" t="s">
        <v>208</v>
      </c>
      <c r="B93" s="8" t="s">
        <v>233</v>
      </c>
      <c r="C93" s="12"/>
      <c r="D93" s="8" t="s">
        <v>236</v>
      </c>
      <c r="E93" s="8" t="s">
        <v>20</v>
      </c>
      <c r="F93" s="9" t="s">
        <v>23</v>
      </c>
      <c r="G93" s="9"/>
      <c r="H93" s="284">
        <v>2250000</v>
      </c>
      <c r="I93" s="14" t="s">
        <v>21</v>
      </c>
      <c r="J93" s="18" t="s">
        <v>29</v>
      </c>
      <c r="K93" s="27">
        <v>2247034.9</v>
      </c>
      <c r="L93" s="12"/>
    </row>
    <row r="94" spans="1:12" x14ac:dyDescent="0.2">
      <c r="A94" s="6" t="s">
        <v>208</v>
      </c>
      <c r="B94" s="8" t="s">
        <v>233</v>
      </c>
      <c r="C94" s="7" t="s">
        <v>237</v>
      </c>
      <c r="D94" s="8" t="s">
        <v>238</v>
      </c>
      <c r="E94" s="8" t="s">
        <v>20</v>
      </c>
      <c r="F94" s="9" t="s">
        <v>23</v>
      </c>
      <c r="G94" s="9"/>
      <c r="H94" s="284">
        <v>396398.75000000006</v>
      </c>
      <c r="I94" s="14" t="s">
        <v>33</v>
      </c>
      <c r="J94" s="18" t="s">
        <v>47</v>
      </c>
      <c r="K94" s="27">
        <v>0</v>
      </c>
      <c r="L94" s="7" t="s">
        <v>237</v>
      </c>
    </row>
    <row r="95" spans="1:12" hidden="1" x14ac:dyDescent="0.2">
      <c r="A95" s="6" t="s">
        <v>208</v>
      </c>
      <c r="B95" s="8" t="s">
        <v>233</v>
      </c>
      <c r="C95" s="7" t="s">
        <v>239</v>
      </c>
      <c r="D95" s="8" t="s">
        <v>240</v>
      </c>
      <c r="E95" s="8" t="s">
        <v>105</v>
      </c>
      <c r="F95" s="9" t="s">
        <v>23</v>
      </c>
      <c r="G95" s="9"/>
      <c r="H95" s="284">
        <v>1077499.5900000001</v>
      </c>
      <c r="I95" s="14" t="s">
        <v>106</v>
      </c>
      <c r="J95" s="18" t="s">
        <v>47</v>
      </c>
      <c r="K95" s="27">
        <v>0</v>
      </c>
      <c r="L95" s="7" t="s">
        <v>239</v>
      </c>
    </row>
    <row r="96" spans="1:12" hidden="1" x14ac:dyDescent="0.2">
      <c r="A96" s="6" t="s">
        <v>9</v>
      </c>
      <c r="B96" s="8" t="s">
        <v>241</v>
      </c>
      <c r="C96" s="7" t="s">
        <v>242</v>
      </c>
      <c r="D96" s="8" t="s">
        <v>243</v>
      </c>
      <c r="E96" s="8" t="s">
        <v>28</v>
      </c>
      <c r="F96" s="9" t="s">
        <v>23</v>
      </c>
      <c r="G96" s="9"/>
      <c r="H96" s="284">
        <v>53335350</v>
      </c>
      <c r="I96" s="14" t="s">
        <v>106</v>
      </c>
      <c r="J96" s="18" t="s">
        <v>47</v>
      </c>
      <c r="K96" s="27" t="s">
        <v>57</v>
      </c>
      <c r="L96" s="7" t="s">
        <v>242</v>
      </c>
    </row>
    <row r="97" spans="1:12" hidden="1" x14ac:dyDescent="0.2">
      <c r="A97" s="6" t="s">
        <v>244</v>
      </c>
      <c r="B97" s="8" t="s">
        <v>245</v>
      </c>
      <c r="C97" s="7" t="s">
        <v>246</v>
      </c>
      <c r="D97" s="8" t="s">
        <v>247</v>
      </c>
      <c r="E97" s="8" t="s">
        <v>13</v>
      </c>
      <c r="F97" s="9">
        <v>3449388.47</v>
      </c>
      <c r="G97" s="9">
        <v>1065527.75</v>
      </c>
      <c r="H97" s="284">
        <v>129388.54</v>
      </c>
      <c r="I97" s="14" t="s">
        <v>34</v>
      </c>
      <c r="J97" s="18" t="s">
        <v>23</v>
      </c>
      <c r="K97" s="27">
        <v>129388.54</v>
      </c>
      <c r="L97" s="7" t="s">
        <v>246</v>
      </c>
    </row>
    <row r="98" spans="1:12" hidden="1" x14ac:dyDescent="0.2">
      <c r="A98" s="6" t="s">
        <v>244</v>
      </c>
      <c r="B98" s="8" t="s">
        <v>245</v>
      </c>
      <c r="C98" s="7" t="s">
        <v>248</v>
      </c>
      <c r="D98" s="8" t="s">
        <v>249</v>
      </c>
      <c r="E98" s="8" t="s">
        <v>20</v>
      </c>
      <c r="F98" s="9">
        <v>31247.57</v>
      </c>
      <c r="G98" s="9">
        <v>31247.57</v>
      </c>
      <c r="H98" s="284">
        <v>2964778.24</v>
      </c>
      <c r="I98" s="14" t="s">
        <v>168</v>
      </c>
      <c r="J98" s="18" t="s">
        <v>16</v>
      </c>
      <c r="K98" s="27">
        <v>2964778.24</v>
      </c>
      <c r="L98" s="7" t="s">
        <v>248</v>
      </c>
    </row>
    <row r="99" spans="1:12" hidden="1" x14ac:dyDescent="0.2">
      <c r="A99" s="6" t="s">
        <v>244</v>
      </c>
      <c r="B99" s="8" t="s">
        <v>245</v>
      </c>
      <c r="C99" s="12"/>
      <c r="D99" s="8" t="s">
        <v>250</v>
      </c>
      <c r="E99" s="8" t="s">
        <v>20</v>
      </c>
      <c r="F99" s="9" t="s">
        <v>23</v>
      </c>
      <c r="G99" s="9"/>
      <c r="H99" s="284">
        <v>142099.29499999998</v>
      </c>
      <c r="I99" s="14" t="s">
        <v>22</v>
      </c>
      <c r="J99" s="18" t="s">
        <v>16</v>
      </c>
      <c r="K99" s="27">
        <v>102900</v>
      </c>
      <c r="L99" s="12"/>
    </row>
    <row r="100" spans="1:12" hidden="1" x14ac:dyDescent="0.2">
      <c r="A100" s="6" t="s">
        <v>244</v>
      </c>
      <c r="B100" s="8" t="s">
        <v>245</v>
      </c>
      <c r="C100" s="7" t="s">
        <v>251</v>
      </c>
      <c r="D100" s="8" t="s">
        <v>252</v>
      </c>
      <c r="E100" s="8" t="s">
        <v>32</v>
      </c>
      <c r="F100" s="9">
        <v>810590.91</v>
      </c>
      <c r="G100" s="9">
        <v>-365.94999999995343</v>
      </c>
      <c r="H100" s="284">
        <v>4115.25</v>
      </c>
      <c r="I100" s="11" t="s">
        <v>34</v>
      </c>
      <c r="J100" s="18" t="s">
        <v>23</v>
      </c>
      <c r="K100" s="27">
        <v>3001</v>
      </c>
      <c r="L100" s="7" t="s">
        <v>251</v>
      </c>
    </row>
    <row r="101" spans="1:12" hidden="1" x14ac:dyDescent="0.2">
      <c r="A101" s="6" t="s">
        <v>9</v>
      </c>
      <c r="B101" s="8" t="s">
        <v>253</v>
      </c>
      <c r="C101" s="7" t="s">
        <v>254</v>
      </c>
      <c r="D101" s="8" t="s">
        <v>255</v>
      </c>
      <c r="E101" s="8" t="s">
        <v>20</v>
      </c>
      <c r="F101" s="9" t="s">
        <v>23</v>
      </c>
      <c r="G101" s="9"/>
      <c r="H101" s="284">
        <f>204423.285+ 88830</f>
        <v>293253.28500000003</v>
      </c>
      <c r="I101" s="14" t="s">
        <v>21</v>
      </c>
      <c r="J101" s="18" t="s">
        <v>29</v>
      </c>
      <c r="K101" s="27">
        <v>235247.64</v>
      </c>
      <c r="L101" s="7" t="s">
        <v>254</v>
      </c>
    </row>
    <row r="102" spans="1:12" hidden="1" x14ac:dyDescent="0.2">
      <c r="A102" s="6" t="s">
        <v>9</v>
      </c>
      <c r="B102" s="8" t="s">
        <v>253</v>
      </c>
      <c r="C102" s="7" t="s">
        <v>256</v>
      </c>
      <c r="D102" s="8" t="s">
        <v>257</v>
      </c>
      <c r="E102" s="8" t="s">
        <v>174</v>
      </c>
      <c r="F102" s="9" t="s">
        <v>23</v>
      </c>
      <c r="G102" s="9"/>
      <c r="H102" s="284">
        <v>83735.066999999995</v>
      </c>
      <c r="I102" s="14" t="s">
        <v>50</v>
      </c>
      <c r="J102" s="18" t="s">
        <v>47</v>
      </c>
      <c r="K102" s="27" t="s">
        <v>57</v>
      </c>
      <c r="L102" s="7" t="s">
        <v>256</v>
      </c>
    </row>
    <row r="103" spans="1:12" hidden="1" x14ac:dyDescent="0.2">
      <c r="A103" s="6" t="s">
        <v>9</v>
      </c>
      <c r="B103" s="8" t="s">
        <v>253</v>
      </c>
      <c r="C103" s="7" t="s">
        <v>258</v>
      </c>
      <c r="D103" s="8" t="s">
        <v>259</v>
      </c>
      <c r="E103" s="8" t="s">
        <v>20</v>
      </c>
      <c r="F103" s="9" t="s">
        <v>23</v>
      </c>
      <c r="G103" s="9"/>
      <c r="H103" s="284">
        <v>28884.02</v>
      </c>
      <c r="I103" s="14" t="s">
        <v>50</v>
      </c>
      <c r="J103" s="18" t="s">
        <v>47</v>
      </c>
      <c r="K103" s="27" t="s">
        <v>57</v>
      </c>
      <c r="L103" s="7" t="s">
        <v>258</v>
      </c>
    </row>
    <row r="104" spans="1:12" hidden="1" x14ac:dyDescent="0.2">
      <c r="A104" s="6" t="s">
        <v>9</v>
      </c>
      <c r="B104" s="8" t="s">
        <v>253</v>
      </c>
      <c r="C104" s="7" t="s">
        <v>260</v>
      </c>
      <c r="D104" s="8" t="s">
        <v>261</v>
      </c>
      <c r="E104" s="8" t="s">
        <v>20</v>
      </c>
      <c r="F104" s="9" t="s">
        <v>23</v>
      </c>
      <c r="G104" s="9"/>
      <c r="H104" s="284">
        <v>260728.41600000003</v>
      </c>
      <c r="I104" s="14" t="s">
        <v>50</v>
      </c>
      <c r="J104" s="18" t="s">
        <v>47</v>
      </c>
      <c r="K104" s="27" t="s">
        <v>57</v>
      </c>
      <c r="L104" s="7" t="s">
        <v>260</v>
      </c>
    </row>
    <row r="105" spans="1:12" hidden="1" x14ac:dyDescent="0.2">
      <c r="A105" s="6" t="s">
        <v>9</v>
      </c>
      <c r="B105" s="8" t="s">
        <v>253</v>
      </c>
      <c r="C105" s="12"/>
      <c r="D105" s="8" t="s">
        <v>262</v>
      </c>
      <c r="E105" s="8" t="s">
        <v>20</v>
      </c>
      <c r="F105" s="9" t="s">
        <v>23</v>
      </c>
      <c r="G105" s="9"/>
      <c r="H105" s="284">
        <v>401873.04300000001</v>
      </c>
      <c r="I105" s="14" t="s">
        <v>50</v>
      </c>
      <c r="J105" s="18" t="s">
        <v>47</v>
      </c>
      <c r="K105" s="27">
        <v>0</v>
      </c>
      <c r="L105" s="12"/>
    </row>
    <row r="106" spans="1:12" hidden="1" x14ac:dyDescent="0.2">
      <c r="A106" s="6" t="s">
        <v>9</v>
      </c>
      <c r="B106" s="8" t="s">
        <v>253</v>
      </c>
      <c r="C106" s="7" t="s">
        <v>263</v>
      </c>
      <c r="D106" s="8" t="s">
        <v>264</v>
      </c>
      <c r="E106" s="8" t="s">
        <v>20</v>
      </c>
      <c r="F106" s="9" t="s">
        <v>23</v>
      </c>
      <c r="G106" s="9"/>
      <c r="H106" s="284">
        <v>251256.59</v>
      </c>
      <c r="I106" s="14" t="s">
        <v>50</v>
      </c>
      <c r="J106" s="18" t="s">
        <v>47</v>
      </c>
      <c r="K106" s="27">
        <v>0</v>
      </c>
      <c r="L106" s="7" t="s">
        <v>263</v>
      </c>
    </row>
    <row r="107" spans="1:12" hidden="1" x14ac:dyDescent="0.2">
      <c r="A107" s="6" t="s">
        <v>216</v>
      </c>
      <c r="B107" s="8" t="s">
        <v>265</v>
      </c>
      <c r="C107" s="7"/>
      <c r="D107" s="8" t="s">
        <v>266</v>
      </c>
      <c r="E107" s="8" t="s">
        <v>20</v>
      </c>
      <c r="F107" s="9" t="s">
        <v>23</v>
      </c>
      <c r="G107" s="9"/>
      <c r="H107" s="284">
        <v>1032000</v>
      </c>
      <c r="I107" s="14" t="s">
        <v>21</v>
      </c>
      <c r="J107" s="18" t="s">
        <v>29</v>
      </c>
      <c r="K107" s="27">
        <v>1200000</v>
      </c>
      <c r="L107" s="7"/>
    </row>
    <row r="108" spans="1:12" x14ac:dyDescent="0.2">
      <c r="A108" s="6" t="s">
        <v>216</v>
      </c>
      <c r="B108" s="8" t="s">
        <v>265</v>
      </c>
      <c r="C108" s="7" t="s">
        <v>267</v>
      </c>
      <c r="D108" s="8" t="s">
        <v>268</v>
      </c>
      <c r="E108" s="8" t="s">
        <v>20</v>
      </c>
      <c r="F108" s="9" t="s">
        <v>23</v>
      </c>
      <c r="G108" s="9"/>
      <c r="H108" s="284">
        <v>9000000</v>
      </c>
      <c r="I108" s="14" t="s">
        <v>21</v>
      </c>
      <c r="J108" s="18" t="s">
        <v>47</v>
      </c>
      <c r="K108" s="27">
        <v>0</v>
      </c>
      <c r="L108" s="7" t="s">
        <v>267</v>
      </c>
    </row>
    <row r="109" spans="1:12" hidden="1" x14ac:dyDescent="0.2">
      <c r="A109" s="6" t="s">
        <v>216</v>
      </c>
      <c r="B109" s="8" t="s">
        <v>265</v>
      </c>
      <c r="C109" s="7" t="s">
        <v>269</v>
      </c>
      <c r="D109" s="8" t="s">
        <v>270</v>
      </c>
      <c r="E109" s="8" t="s">
        <v>20</v>
      </c>
      <c r="F109" s="9" t="s">
        <v>23</v>
      </c>
      <c r="G109" s="9" t="e">
        <v>#VALUE!</v>
      </c>
      <c r="H109" s="284">
        <v>50539.929000000004</v>
      </c>
      <c r="I109" s="14" t="s">
        <v>22</v>
      </c>
      <c r="J109" s="18" t="s">
        <v>47</v>
      </c>
      <c r="K109" s="27">
        <v>0</v>
      </c>
      <c r="L109" s="7" t="s">
        <v>269</v>
      </c>
    </row>
    <row r="110" spans="1:12" hidden="1" x14ac:dyDescent="0.2">
      <c r="A110" s="6" t="s">
        <v>216</v>
      </c>
      <c r="B110" s="8" t="s">
        <v>265</v>
      </c>
      <c r="C110" s="7" t="s">
        <v>271</v>
      </c>
      <c r="D110" s="8" t="s">
        <v>272</v>
      </c>
      <c r="E110" s="8" t="s">
        <v>28</v>
      </c>
      <c r="F110" s="9" t="s">
        <v>23</v>
      </c>
      <c r="G110" s="9"/>
      <c r="H110" s="284">
        <v>25735615</v>
      </c>
      <c r="I110" s="14" t="s">
        <v>14</v>
      </c>
      <c r="J110" s="18" t="s">
        <v>47</v>
      </c>
      <c r="K110" s="27">
        <v>0</v>
      </c>
      <c r="L110" s="7" t="s">
        <v>271</v>
      </c>
    </row>
    <row r="111" spans="1:12" hidden="1" x14ac:dyDescent="0.2">
      <c r="A111" s="6" t="s">
        <v>216</v>
      </c>
      <c r="B111" s="8" t="s">
        <v>265</v>
      </c>
      <c r="C111" s="7" t="s">
        <v>273</v>
      </c>
      <c r="D111" s="8" t="s">
        <v>274</v>
      </c>
      <c r="E111" s="8" t="s">
        <v>13</v>
      </c>
      <c r="F111" s="9" t="s">
        <v>23</v>
      </c>
      <c r="G111" s="9"/>
      <c r="H111" s="284">
        <v>26101110.932</v>
      </c>
      <c r="I111" s="14" t="s">
        <v>14</v>
      </c>
      <c r="J111" s="18" t="s">
        <v>47</v>
      </c>
      <c r="K111" s="27">
        <v>0</v>
      </c>
      <c r="L111" s="7" t="s">
        <v>273</v>
      </c>
    </row>
    <row r="112" spans="1:12" hidden="1" x14ac:dyDescent="0.2">
      <c r="A112" s="6" t="s">
        <v>216</v>
      </c>
      <c r="B112" s="8" t="s">
        <v>265</v>
      </c>
      <c r="C112" s="7" t="s">
        <v>275</v>
      </c>
      <c r="D112" s="8" t="s">
        <v>276</v>
      </c>
      <c r="E112" s="8" t="s">
        <v>28</v>
      </c>
      <c r="F112" s="9" t="s">
        <v>23</v>
      </c>
      <c r="G112" s="9"/>
      <c r="H112" s="284">
        <v>27230655.407500003</v>
      </c>
      <c r="I112" s="14" t="s">
        <v>50</v>
      </c>
      <c r="J112" s="18" t="s">
        <v>47</v>
      </c>
      <c r="K112" s="27">
        <v>0</v>
      </c>
      <c r="L112" s="7" t="s">
        <v>275</v>
      </c>
    </row>
    <row r="113" spans="1:12" hidden="1" x14ac:dyDescent="0.2">
      <c r="A113" s="6" t="s">
        <v>216</v>
      </c>
      <c r="B113" s="8" t="s">
        <v>265</v>
      </c>
      <c r="C113" s="7" t="s">
        <v>277</v>
      </c>
      <c r="D113" s="8" t="s">
        <v>278</v>
      </c>
      <c r="E113" s="8" t="s">
        <v>28</v>
      </c>
      <c r="F113" s="9" t="s">
        <v>23</v>
      </c>
      <c r="G113" s="9"/>
      <c r="H113" s="284">
        <v>103959.622</v>
      </c>
      <c r="I113" s="14" t="s">
        <v>50</v>
      </c>
      <c r="J113" s="18" t="s">
        <v>47</v>
      </c>
      <c r="K113" s="27">
        <v>0</v>
      </c>
      <c r="L113" s="7" t="s">
        <v>277</v>
      </c>
    </row>
    <row r="114" spans="1:12" hidden="1" x14ac:dyDescent="0.2">
      <c r="A114" s="6" t="s">
        <v>216</v>
      </c>
      <c r="B114" s="8" t="s">
        <v>265</v>
      </c>
      <c r="C114" s="7" t="s">
        <v>279</v>
      </c>
      <c r="D114" s="8" t="s">
        <v>280</v>
      </c>
      <c r="E114" s="8" t="s">
        <v>13</v>
      </c>
      <c r="F114" s="9" t="s">
        <v>23</v>
      </c>
      <c r="G114" s="9"/>
      <c r="H114" s="284">
        <v>176623.01</v>
      </c>
      <c r="I114" s="14" t="s">
        <v>50</v>
      </c>
      <c r="J114" s="18" t="s">
        <v>47</v>
      </c>
      <c r="K114" s="27">
        <v>0</v>
      </c>
      <c r="L114" s="7" t="s">
        <v>279</v>
      </c>
    </row>
    <row r="115" spans="1:12" hidden="1" x14ac:dyDescent="0.2">
      <c r="A115" s="6" t="s">
        <v>216</v>
      </c>
      <c r="B115" s="8" t="s">
        <v>265</v>
      </c>
      <c r="C115" s="7"/>
      <c r="D115" s="8" t="s">
        <v>281</v>
      </c>
      <c r="E115" s="8" t="s">
        <v>20</v>
      </c>
      <c r="F115" s="9" t="s">
        <v>23</v>
      </c>
      <c r="G115" s="9"/>
      <c r="H115" s="284" t="s">
        <v>150</v>
      </c>
      <c r="I115" s="14" t="s">
        <v>50</v>
      </c>
      <c r="J115" s="18" t="s">
        <v>47</v>
      </c>
      <c r="K115" s="27">
        <v>0</v>
      </c>
      <c r="L115" s="7"/>
    </row>
    <row r="116" spans="1:12" hidden="1" x14ac:dyDescent="0.2">
      <c r="A116" s="6" t="s">
        <v>216</v>
      </c>
      <c r="B116" s="8" t="s">
        <v>265</v>
      </c>
      <c r="C116" s="7" t="s">
        <v>282</v>
      </c>
      <c r="D116" s="8" t="s">
        <v>283</v>
      </c>
      <c r="E116" s="8" t="s">
        <v>13</v>
      </c>
      <c r="F116" s="9" t="s">
        <v>23</v>
      </c>
      <c r="G116" s="9"/>
      <c r="H116" s="284">
        <v>453843</v>
      </c>
      <c r="I116" s="14" t="s">
        <v>14</v>
      </c>
      <c r="J116" s="18" t="s">
        <v>16</v>
      </c>
      <c r="K116" s="27">
        <v>10753.17</v>
      </c>
      <c r="L116" s="7" t="s">
        <v>282</v>
      </c>
    </row>
    <row r="117" spans="1:12" hidden="1" x14ac:dyDescent="0.2">
      <c r="A117" s="6" t="s">
        <v>216</v>
      </c>
      <c r="B117" s="8" t="s">
        <v>265</v>
      </c>
      <c r="C117" s="7" t="s">
        <v>284</v>
      </c>
      <c r="D117" s="8" t="s">
        <v>285</v>
      </c>
      <c r="E117" s="8" t="s">
        <v>105</v>
      </c>
      <c r="F117" s="9" t="s">
        <v>23</v>
      </c>
      <c r="G117" s="9"/>
      <c r="H117" s="284">
        <v>3440306.67</v>
      </c>
      <c r="I117" s="14" t="s">
        <v>106</v>
      </c>
      <c r="J117" s="18" t="s">
        <v>47</v>
      </c>
      <c r="K117" s="27" t="s">
        <v>57</v>
      </c>
      <c r="L117" s="7" t="s">
        <v>284</v>
      </c>
    </row>
    <row r="118" spans="1:12" hidden="1" x14ac:dyDescent="0.2">
      <c r="A118" s="6" t="s">
        <v>216</v>
      </c>
      <c r="B118" s="8" t="s">
        <v>265</v>
      </c>
      <c r="C118" s="7" t="s">
        <v>286</v>
      </c>
      <c r="D118" s="8" t="s">
        <v>287</v>
      </c>
      <c r="E118" s="8" t="s">
        <v>105</v>
      </c>
      <c r="F118" s="9" t="s">
        <v>23</v>
      </c>
      <c r="G118" s="9"/>
      <c r="H118" s="284">
        <v>4563212.9155000001</v>
      </c>
      <c r="I118" s="14" t="s">
        <v>106</v>
      </c>
      <c r="J118" s="18" t="s">
        <v>47</v>
      </c>
      <c r="K118" s="27" t="s">
        <v>57</v>
      </c>
      <c r="L118" s="7" t="s">
        <v>286</v>
      </c>
    </row>
    <row r="119" spans="1:12" hidden="1" x14ac:dyDescent="0.2">
      <c r="A119" s="6" t="s">
        <v>157</v>
      </c>
      <c r="B119" s="8" t="s">
        <v>288</v>
      </c>
      <c r="C119" s="7" t="s">
        <v>289</v>
      </c>
      <c r="D119" s="8" t="s">
        <v>290</v>
      </c>
      <c r="E119" s="8" t="s">
        <v>20</v>
      </c>
      <c r="F119" s="9">
        <v>87200</v>
      </c>
      <c r="G119" s="9">
        <v>87200</v>
      </c>
      <c r="H119" s="284">
        <v>87200</v>
      </c>
      <c r="I119" s="14" t="s">
        <v>56</v>
      </c>
      <c r="J119" s="18" t="s">
        <v>47</v>
      </c>
      <c r="K119" s="27">
        <v>0</v>
      </c>
      <c r="L119" s="7" t="s">
        <v>289</v>
      </c>
    </row>
    <row r="120" spans="1:12" hidden="1" x14ac:dyDescent="0.2">
      <c r="A120" s="6" t="s">
        <v>157</v>
      </c>
      <c r="B120" s="8" t="s">
        <v>288</v>
      </c>
      <c r="C120" s="7"/>
      <c r="D120" s="8" t="s">
        <v>291</v>
      </c>
      <c r="E120" s="8" t="s">
        <v>20</v>
      </c>
      <c r="F120" s="9" t="s">
        <v>23</v>
      </c>
      <c r="G120" s="9"/>
      <c r="H120" s="284">
        <v>65000</v>
      </c>
      <c r="I120" s="14" t="s">
        <v>50</v>
      </c>
      <c r="J120" s="18" t="s">
        <v>47</v>
      </c>
      <c r="K120" s="27">
        <v>0</v>
      </c>
      <c r="L120" s="7"/>
    </row>
    <row r="121" spans="1:12" hidden="1" x14ac:dyDescent="0.2">
      <c r="A121" s="6" t="s">
        <v>157</v>
      </c>
      <c r="B121" s="8" t="s">
        <v>288</v>
      </c>
      <c r="C121" s="7" t="s">
        <v>292</v>
      </c>
      <c r="D121" s="8" t="s">
        <v>293</v>
      </c>
      <c r="E121" s="8" t="s">
        <v>28</v>
      </c>
      <c r="F121" s="9" t="s">
        <v>23</v>
      </c>
      <c r="G121" s="9"/>
      <c r="H121" s="284">
        <v>126395</v>
      </c>
      <c r="I121" s="14" t="s">
        <v>50</v>
      </c>
      <c r="J121" s="18" t="s">
        <v>47</v>
      </c>
      <c r="K121" s="27">
        <v>0</v>
      </c>
      <c r="L121" s="7" t="s">
        <v>292</v>
      </c>
    </row>
    <row r="122" spans="1:12" hidden="1" x14ac:dyDescent="0.2">
      <c r="A122" s="6" t="s">
        <v>157</v>
      </c>
      <c r="B122" s="8" t="s">
        <v>288</v>
      </c>
      <c r="C122" s="7" t="s">
        <v>294</v>
      </c>
      <c r="D122" s="8" t="s">
        <v>295</v>
      </c>
      <c r="E122" s="8" t="s">
        <v>28</v>
      </c>
      <c r="F122" s="9" t="s">
        <v>23</v>
      </c>
      <c r="G122" s="9"/>
      <c r="H122" s="284">
        <v>2500000</v>
      </c>
      <c r="I122" s="14" t="s">
        <v>50</v>
      </c>
      <c r="J122" s="18" t="s">
        <v>47</v>
      </c>
      <c r="K122" s="27" t="s">
        <v>57</v>
      </c>
      <c r="L122" s="7" t="s">
        <v>294</v>
      </c>
    </row>
    <row r="123" spans="1:12" hidden="1" x14ac:dyDescent="0.2">
      <c r="A123" s="6" t="s">
        <v>157</v>
      </c>
      <c r="B123" s="8" t="s">
        <v>288</v>
      </c>
      <c r="C123" s="7" t="s">
        <v>296</v>
      </c>
      <c r="D123" s="8" t="s">
        <v>297</v>
      </c>
      <c r="E123" s="8" t="s">
        <v>105</v>
      </c>
      <c r="F123" s="9" t="s">
        <v>23</v>
      </c>
      <c r="G123" s="9"/>
      <c r="H123" s="284">
        <v>672857.37</v>
      </c>
      <c r="I123" s="14" t="s">
        <v>106</v>
      </c>
      <c r="J123" s="18" t="s">
        <v>47</v>
      </c>
      <c r="K123" s="27">
        <v>0</v>
      </c>
      <c r="L123" s="7" t="s">
        <v>296</v>
      </c>
    </row>
    <row r="124" spans="1:12" hidden="1" x14ac:dyDescent="0.2">
      <c r="A124" s="6" t="s">
        <v>216</v>
      </c>
      <c r="B124" s="8" t="s">
        <v>298</v>
      </c>
      <c r="C124" s="7" t="s">
        <v>299</v>
      </c>
      <c r="D124" s="8" t="s">
        <v>300</v>
      </c>
      <c r="E124" s="8" t="s">
        <v>20</v>
      </c>
      <c r="F124" s="9" t="s">
        <v>23</v>
      </c>
      <c r="G124" s="9"/>
      <c r="H124" s="284">
        <v>224053</v>
      </c>
      <c r="I124" s="14" t="s">
        <v>21</v>
      </c>
      <c r="J124" s="18" t="s">
        <v>29</v>
      </c>
      <c r="K124" s="27">
        <v>274620.17</v>
      </c>
      <c r="L124" s="7" t="s">
        <v>299</v>
      </c>
    </row>
    <row r="125" spans="1:12" hidden="1" x14ac:dyDescent="0.2">
      <c r="A125" s="6" t="s">
        <v>216</v>
      </c>
      <c r="B125" s="8" t="s">
        <v>298</v>
      </c>
      <c r="C125" s="7" t="s">
        <v>301</v>
      </c>
      <c r="D125" s="8" t="s">
        <v>302</v>
      </c>
      <c r="E125" s="8" t="s">
        <v>28</v>
      </c>
      <c r="F125" s="9">
        <v>159765.03</v>
      </c>
      <c r="G125" s="9"/>
      <c r="H125" s="284">
        <v>598241.97149999999</v>
      </c>
      <c r="I125" s="14" t="s">
        <v>50</v>
      </c>
      <c r="J125" s="18" t="s">
        <v>47</v>
      </c>
      <c r="K125" s="27">
        <v>0</v>
      </c>
      <c r="L125" s="7" t="s">
        <v>301</v>
      </c>
    </row>
    <row r="126" spans="1:12" hidden="1" x14ac:dyDescent="0.2">
      <c r="A126" s="6" t="s">
        <v>216</v>
      </c>
      <c r="B126" s="8" t="s">
        <v>298</v>
      </c>
      <c r="C126" s="12" t="s">
        <v>303</v>
      </c>
      <c r="D126" s="8" t="s">
        <v>304</v>
      </c>
      <c r="E126" s="8" t="s">
        <v>20</v>
      </c>
      <c r="F126" s="9" t="s">
        <v>23</v>
      </c>
      <c r="G126" s="9"/>
      <c r="H126" s="284">
        <v>758807.68</v>
      </c>
      <c r="I126" s="14" t="s">
        <v>50</v>
      </c>
      <c r="J126" s="18" t="s">
        <v>47</v>
      </c>
      <c r="K126" s="27">
        <v>0</v>
      </c>
      <c r="L126" s="12" t="s">
        <v>303</v>
      </c>
    </row>
    <row r="127" spans="1:12" hidden="1" x14ac:dyDescent="0.2">
      <c r="A127" s="6" t="s">
        <v>216</v>
      </c>
      <c r="B127" s="8" t="s">
        <v>298</v>
      </c>
      <c r="C127" s="7" t="s">
        <v>305</v>
      </c>
      <c r="D127" s="8" t="s">
        <v>306</v>
      </c>
      <c r="E127" s="8" t="s">
        <v>20</v>
      </c>
      <c r="F127" s="9" t="s">
        <v>23</v>
      </c>
      <c r="G127" s="9"/>
      <c r="H127" s="284">
        <v>202670</v>
      </c>
      <c r="I127" s="14" t="s">
        <v>50</v>
      </c>
      <c r="J127" s="18" t="s">
        <v>47</v>
      </c>
      <c r="K127" s="27" t="s">
        <v>57</v>
      </c>
      <c r="L127" s="7" t="s">
        <v>305</v>
      </c>
    </row>
    <row r="128" spans="1:12" hidden="1" x14ac:dyDescent="0.2">
      <c r="A128" s="6" t="s">
        <v>216</v>
      </c>
      <c r="B128" s="8" t="s">
        <v>298</v>
      </c>
      <c r="C128" s="7" t="s">
        <v>307</v>
      </c>
      <c r="D128" s="8" t="s">
        <v>308</v>
      </c>
      <c r="E128" s="8" t="s">
        <v>20</v>
      </c>
      <c r="F128" s="9" t="s">
        <v>23</v>
      </c>
      <c r="G128" s="9"/>
      <c r="H128" s="284">
        <v>375810.08400000003</v>
      </c>
      <c r="I128" s="14" t="s">
        <v>50</v>
      </c>
      <c r="J128" s="18" t="s">
        <v>47</v>
      </c>
      <c r="K128" s="27">
        <v>0</v>
      </c>
      <c r="L128" s="7" t="s">
        <v>307</v>
      </c>
    </row>
    <row r="129" spans="1:12" hidden="1" x14ac:dyDescent="0.2">
      <c r="A129" s="6" t="s">
        <v>216</v>
      </c>
      <c r="B129" s="8" t="s">
        <v>298</v>
      </c>
      <c r="C129" s="7" t="s">
        <v>309</v>
      </c>
      <c r="D129" s="8" t="s">
        <v>310</v>
      </c>
      <c r="E129" s="8" t="s">
        <v>20</v>
      </c>
      <c r="F129" s="9" t="s">
        <v>23</v>
      </c>
      <c r="G129" s="9"/>
      <c r="H129" s="284">
        <v>700000</v>
      </c>
      <c r="I129" s="14" t="s">
        <v>50</v>
      </c>
      <c r="J129" s="18" t="s">
        <v>47</v>
      </c>
      <c r="K129" s="27" t="s">
        <v>57</v>
      </c>
      <c r="L129" s="7" t="s">
        <v>309</v>
      </c>
    </row>
    <row r="130" spans="1:12" hidden="1" x14ac:dyDescent="0.2">
      <c r="A130" s="6" t="s">
        <v>216</v>
      </c>
      <c r="B130" s="8" t="s">
        <v>298</v>
      </c>
      <c r="C130" s="7" t="s">
        <v>311</v>
      </c>
      <c r="D130" s="8" t="s">
        <v>312</v>
      </c>
      <c r="E130" s="8" t="s">
        <v>32</v>
      </c>
      <c r="F130" s="9" t="s">
        <v>23</v>
      </c>
      <c r="G130" s="9"/>
      <c r="H130" s="284" t="s">
        <v>150</v>
      </c>
      <c r="I130" s="14" t="s">
        <v>50</v>
      </c>
      <c r="J130" s="18" t="s">
        <v>47</v>
      </c>
      <c r="K130" s="27">
        <v>0</v>
      </c>
      <c r="L130" s="7" t="s">
        <v>311</v>
      </c>
    </row>
    <row r="131" spans="1:12" hidden="1" x14ac:dyDescent="0.2">
      <c r="A131" s="6" t="s">
        <v>216</v>
      </c>
      <c r="B131" s="8" t="s">
        <v>313</v>
      </c>
      <c r="C131" s="7" t="s">
        <v>314</v>
      </c>
      <c r="D131" s="8" t="s">
        <v>315</v>
      </c>
      <c r="E131" s="8" t="s">
        <v>28</v>
      </c>
      <c r="F131" s="9" t="s">
        <v>23</v>
      </c>
      <c r="G131" s="9"/>
      <c r="H131" s="284">
        <v>4161120.2594999997</v>
      </c>
      <c r="I131" s="14" t="s">
        <v>21</v>
      </c>
      <c r="J131" s="18" t="s">
        <v>29</v>
      </c>
      <c r="K131" s="27">
        <v>3062388.72</v>
      </c>
      <c r="L131" s="7" t="s">
        <v>314</v>
      </c>
    </row>
    <row r="132" spans="1:12" x14ac:dyDescent="0.2">
      <c r="A132" s="6" t="s">
        <v>216</v>
      </c>
      <c r="B132" s="8" t="s">
        <v>313</v>
      </c>
      <c r="C132" s="7" t="s">
        <v>316</v>
      </c>
      <c r="D132" s="8" t="s">
        <v>317</v>
      </c>
      <c r="E132" s="8" t="s">
        <v>20</v>
      </c>
      <c r="F132" s="9" t="s">
        <v>23</v>
      </c>
      <c r="G132" s="9"/>
      <c r="H132" s="284">
        <v>2639119.67</v>
      </c>
      <c r="I132" s="14" t="s">
        <v>21</v>
      </c>
      <c r="J132" s="18" t="s">
        <v>47</v>
      </c>
      <c r="K132" s="27">
        <v>0</v>
      </c>
      <c r="L132" s="7" t="s">
        <v>316</v>
      </c>
    </row>
    <row r="133" spans="1:12" hidden="1" x14ac:dyDescent="0.2">
      <c r="A133" s="6" t="s">
        <v>216</v>
      </c>
      <c r="B133" s="8" t="s">
        <v>313</v>
      </c>
      <c r="C133" s="7" t="s">
        <v>318</v>
      </c>
      <c r="D133" s="8" t="s">
        <v>319</v>
      </c>
      <c r="E133" s="8" t="s">
        <v>105</v>
      </c>
      <c r="F133" s="9" t="s">
        <v>23</v>
      </c>
      <c r="G133" s="9"/>
      <c r="H133" s="284">
        <v>855512.18</v>
      </c>
      <c r="I133" s="14" t="s">
        <v>106</v>
      </c>
      <c r="J133" s="18" t="s">
        <v>47</v>
      </c>
      <c r="K133" s="27">
        <v>0</v>
      </c>
      <c r="L133" s="7" t="s">
        <v>318</v>
      </c>
    </row>
    <row r="134" spans="1:12" hidden="1" x14ac:dyDescent="0.2">
      <c r="A134" s="6" t="s">
        <v>208</v>
      </c>
      <c r="B134" s="8" t="s">
        <v>320</v>
      </c>
      <c r="C134" s="7" t="s">
        <v>321</v>
      </c>
      <c r="D134" s="8" t="s">
        <v>322</v>
      </c>
      <c r="E134" s="8" t="s">
        <v>13</v>
      </c>
      <c r="F134" s="9">
        <v>295359.53999999998</v>
      </c>
      <c r="G134" s="9">
        <v>0</v>
      </c>
      <c r="H134" s="284">
        <v>295359.53999999998</v>
      </c>
      <c r="I134" s="14" t="s">
        <v>195</v>
      </c>
      <c r="J134" s="18" t="s">
        <v>29</v>
      </c>
      <c r="K134" s="27">
        <v>295359.53999999998</v>
      </c>
      <c r="L134" s="7" t="s">
        <v>321</v>
      </c>
    </row>
    <row r="135" spans="1:12" hidden="1" x14ac:dyDescent="0.2">
      <c r="A135" s="6" t="s">
        <v>142</v>
      </c>
      <c r="B135" s="8" t="s">
        <v>323</v>
      </c>
      <c r="C135" s="7" t="s">
        <v>324</v>
      </c>
      <c r="D135" s="8" t="s">
        <v>325</v>
      </c>
      <c r="E135" s="8" t="s">
        <v>28</v>
      </c>
      <c r="F135" s="9" t="s">
        <v>23</v>
      </c>
      <c r="G135" s="9"/>
      <c r="H135" s="284">
        <v>65887.392999999996</v>
      </c>
      <c r="I135" s="14" t="s">
        <v>14</v>
      </c>
      <c r="J135" s="18" t="s">
        <v>29</v>
      </c>
      <c r="K135" s="27">
        <v>59897.63</v>
      </c>
      <c r="L135" s="7" t="s">
        <v>324</v>
      </c>
    </row>
    <row r="136" spans="1:12" hidden="1" x14ac:dyDescent="0.2">
      <c r="A136" s="6" t="s">
        <v>142</v>
      </c>
      <c r="B136" s="8" t="s">
        <v>323</v>
      </c>
      <c r="C136" s="7" t="s">
        <v>326</v>
      </c>
      <c r="D136" s="8" t="s">
        <v>327</v>
      </c>
      <c r="E136" s="8" t="s">
        <v>20</v>
      </c>
      <c r="F136" s="9" t="s">
        <v>23</v>
      </c>
      <c r="G136" s="9"/>
      <c r="H136" s="284">
        <v>5950000</v>
      </c>
      <c r="I136" s="14" t="s">
        <v>50</v>
      </c>
      <c r="J136" s="18" t="s">
        <v>47</v>
      </c>
      <c r="K136" s="27">
        <v>0</v>
      </c>
      <c r="L136" s="7" t="s">
        <v>326</v>
      </c>
    </row>
    <row r="137" spans="1:12" hidden="1" x14ac:dyDescent="0.2">
      <c r="A137" s="6" t="s">
        <v>142</v>
      </c>
      <c r="B137" s="8" t="s">
        <v>323</v>
      </c>
      <c r="C137" s="7" t="s">
        <v>328</v>
      </c>
      <c r="D137" s="8" t="s">
        <v>329</v>
      </c>
      <c r="E137" s="8" t="s">
        <v>20</v>
      </c>
      <c r="F137" s="9" t="s">
        <v>23</v>
      </c>
      <c r="G137" s="9"/>
      <c r="H137" s="284"/>
      <c r="I137" s="14" t="s">
        <v>50</v>
      </c>
      <c r="J137" s="18" t="s">
        <v>47</v>
      </c>
      <c r="K137" s="27">
        <v>0</v>
      </c>
      <c r="L137" s="7" t="s">
        <v>328</v>
      </c>
    </row>
    <row r="138" spans="1:12" x14ac:dyDescent="0.2">
      <c r="A138" s="6" t="s">
        <v>142</v>
      </c>
      <c r="B138" s="8" t="s">
        <v>323</v>
      </c>
      <c r="C138" s="7" t="s">
        <v>330</v>
      </c>
      <c r="D138" s="8" t="s">
        <v>331</v>
      </c>
      <c r="E138" s="8" t="s">
        <v>20</v>
      </c>
      <c r="F138" s="9" t="s">
        <v>23</v>
      </c>
      <c r="G138" s="9"/>
      <c r="H138" s="284">
        <v>568786.01</v>
      </c>
      <c r="I138" s="14" t="s">
        <v>14</v>
      </c>
      <c r="J138" s="18" t="s">
        <v>47</v>
      </c>
      <c r="K138" s="27" t="s">
        <v>57</v>
      </c>
      <c r="L138" s="7" t="s">
        <v>330</v>
      </c>
    </row>
    <row r="139" spans="1:12" hidden="1" x14ac:dyDescent="0.2">
      <c r="A139" s="6" t="s">
        <v>142</v>
      </c>
      <c r="B139" s="8" t="s">
        <v>323</v>
      </c>
      <c r="C139" s="7" t="s">
        <v>332</v>
      </c>
      <c r="D139" s="8" t="s">
        <v>333</v>
      </c>
      <c r="E139" s="8" t="s">
        <v>28</v>
      </c>
      <c r="F139" s="9" t="s">
        <v>23</v>
      </c>
      <c r="G139" s="9"/>
      <c r="H139" s="284">
        <v>1098500</v>
      </c>
      <c r="I139" s="14" t="s">
        <v>50</v>
      </c>
      <c r="J139" s="18" t="s">
        <v>47</v>
      </c>
      <c r="K139" s="27">
        <v>0</v>
      </c>
      <c r="L139" s="7" t="s">
        <v>332</v>
      </c>
    </row>
    <row r="140" spans="1:12" hidden="1" x14ac:dyDescent="0.2">
      <c r="A140" s="6" t="s">
        <v>142</v>
      </c>
      <c r="B140" s="8" t="s">
        <v>323</v>
      </c>
      <c r="C140" s="7" t="s">
        <v>334</v>
      </c>
      <c r="D140" s="8" t="s">
        <v>335</v>
      </c>
      <c r="E140" s="8" t="s">
        <v>28</v>
      </c>
      <c r="F140" s="9" t="s">
        <v>23</v>
      </c>
      <c r="G140" s="9"/>
      <c r="H140" s="284">
        <v>61926.53</v>
      </c>
      <c r="I140" s="16" t="s">
        <v>14</v>
      </c>
      <c r="J140" s="18" t="s">
        <v>47</v>
      </c>
      <c r="K140" s="27">
        <v>0</v>
      </c>
      <c r="L140" s="7" t="s">
        <v>334</v>
      </c>
    </row>
    <row r="141" spans="1:12" hidden="1" x14ac:dyDescent="0.2">
      <c r="A141" s="6" t="s">
        <v>142</v>
      </c>
      <c r="B141" s="8" t="s">
        <v>323</v>
      </c>
      <c r="C141" s="7" t="s">
        <v>336</v>
      </c>
      <c r="D141" s="8" t="s">
        <v>337</v>
      </c>
      <c r="E141" s="8" t="s">
        <v>105</v>
      </c>
      <c r="F141" s="9" t="s">
        <v>23</v>
      </c>
      <c r="G141" s="9"/>
      <c r="H141" s="284">
        <v>916804.42</v>
      </c>
      <c r="I141" s="14" t="s">
        <v>106</v>
      </c>
      <c r="J141" s="18" t="s">
        <v>47</v>
      </c>
      <c r="K141" s="27">
        <v>0</v>
      </c>
      <c r="L141" s="7" t="s">
        <v>336</v>
      </c>
    </row>
    <row r="142" spans="1:12" hidden="1" x14ac:dyDescent="0.2">
      <c r="A142" s="6" t="s">
        <v>244</v>
      </c>
      <c r="B142" s="8" t="s">
        <v>338</v>
      </c>
      <c r="C142" s="12"/>
      <c r="D142" s="8" t="s">
        <v>339</v>
      </c>
      <c r="E142" s="8" t="s">
        <v>20</v>
      </c>
      <c r="F142" s="9" t="s">
        <v>23</v>
      </c>
      <c r="G142" s="9"/>
      <c r="H142" s="284">
        <v>3000000</v>
      </c>
      <c r="I142" s="14" t="s">
        <v>50</v>
      </c>
      <c r="J142" s="18" t="s">
        <v>47</v>
      </c>
      <c r="K142" s="27">
        <v>0</v>
      </c>
      <c r="L142" s="12"/>
    </row>
    <row r="143" spans="1:12" hidden="1" x14ac:dyDescent="0.2">
      <c r="A143" s="6" t="s">
        <v>244</v>
      </c>
      <c r="B143" s="8" t="s">
        <v>338</v>
      </c>
      <c r="C143" s="12"/>
      <c r="D143" s="8" t="s">
        <v>340</v>
      </c>
      <c r="E143" s="8" t="s">
        <v>20</v>
      </c>
      <c r="F143" s="9" t="s">
        <v>23</v>
      </c>
      <c r="G143" s="9"/>
      <c r="H143" s="284">
        <v>90000</v>
      </c>
      <c r="I143" s="14" t="s">
        <v>50</v>
      </c>
      <c r="J143" s="18" t="s">
        <v>47</v>
      </c>
      <c r="K143" s="27">
        <v>0</v>
      </c>
      <c r="L143" s="12"/>
    </row>
    <row r="144" spans="1:12" x14ac:dyDescent="0.2">
      <c r="A144" s="6" t="s">
        <v>157</v>
      </c>
      <c r="B144" s="8" t="s">
        <v>341</v>
      </c>
      <c r="C144" s="7" t="s">
        <v>342</v>
      </c>
      <c r="D144" s="8" t="s">
        <v>343</v>
      </c>
      <c r="E144" s="8" t="s">
        <v>20</v>
      </c>
      <c r="F144" s="9" t="s">
        <v>23</v>
      </c>
      <c r="G144" s="9"/>
      <c r="H144" s="284">
        <v>603000</v>
      </c>
      <c r="I144" s="14" t="s">
        <v>33</v>
      </c>
      <c r="J144" s="18" t="s">
        <v>47</v>
      </c>
      <c r="K144" s="27">
        <v>0</v>
      </c>
      <c r="L144" s="7" t="s">
        <v>342</v>
      </c>
    </row>
    <row r="145" spans="1:13" hidden="1" x14ac:dyDescent="0.2">
      <c r="A145" s="6" t="s">
        <v>157</v>
      </c>
      <c r="B145" s="8" t="s">
        <v>341</v>
      </c>
      <c r="C145" s="12"/>
      <c r="D145" s="8" t="s">
        <v>344</v>
      </c>
      <c r="E145" s="8" t="s">
        <v>20</v>
      </c>
      <c r="F145" s="9" t="s">
        <v>23</v>
      </c>
      <c r="G145" s="9"/>
      <c r="H145" s="284">
        <v>16500</v>
      </c>
      <c r="I145" s="14" t="s">
        <v>50</v>
      </c>
      <c r="J145" s="18" t="s">
        <v>29</v>
      </c>
      <c r="K145" s="27">
        <v>15000</v>
      </c>
      <c r="L145" s="12"/>
    </row>
    <row r="146" spans="1:13" hidden="1" x14ac:dyDescent="0.2">
      <c r="A146" s="6" t="s">
        <v>157</v>
      </c>
      <c r="B146" s="8" t="s">
        <v>341</v>
      </c>
      <c r="C146" s="7" t="s">
        <v>345</v>
      </c>
      <c r="D146" s="8" t="s">
        <v>346</v>
      </c>
      <c r="E146" s="8" t="s">
        <v>105</v>
      </c>
      <c r="F146" s="9" t="s">
        <v>23</v>
      </c>
      <c r="G146" s="9"/>
      <c r="H146" s="284">
        <v>490373.28</v>
      </c>
      <c r="I146" s="14" t="s">
        <v>106</v>
      </c>
      <c r="J146" s="18" t="s">
        <v>47</v>
      </c>
      <c r="K146" s="27">
        <v>0</v>
      </c>
      <c r="L146" s="7" t="s">
        <v>345</v>
      </c>
    </row>
    <row r="147" spans="1:13" hidden="1" x14ac:dyDescent="0.2">
      <c r="A147" s="6" t="s">
        <v>157</v>
      </c>
      <c r="B147" s="8" t="s">
        <v>341</v>
      </c>
      <c r="C147" s="7" t="s">
        <v>347</v>
      </c>
      <c r="D147" s="8" t="s">
        <v>348</v>
      </c>
      <c r="E147" s="8" t="s">
        <v>28</v>
      </c>
      <c r="F147" s="9" t="s">
        <v>23</v>
      </c>
      <c r="G147" s="9"/>
      <c r="H147" s="284">
        <v>155150</v>
      </c>
      <c r="I147" s="14" t="s">
        <v>50</v>
      </c>
      <c r="J147" s="18" t="s">
        <v>47</v>
      </c>
      <c r="K147" s="27">
        <v>0</v>
      </c>
      <c r="L147" s="7" t="s">
        <v>347</v>
      </c>
    </row>
    <row r="148" spans="1:13" hidden="1" x14ac:dyDescent="0.2">
      <c r="A148" s="6" t="s">
        <v>157</v>
      </c>
      <c r="B148" s="8" t="s">
        <v>341</v>
      </c>
      <c r="C148" s="7" t="s">
        <v>349</v>
      </c>
      <c r="D148" s="8" t="s">
        <v>350</v>
      </c>
      <c r="E148" s="8" t="s">
        <v>28</v>
      </c>
      <c r="F148" s="9" t="s">
        <v>23</v>
      </c>
      <c r="G148" s="9"/>
      <c r="H148" s="284">
        <v>866360.5</v>
      </c>
      <c r="I148" s="14" t="s">
        <v>106</v>
      </c>
      <c r="J148" s="18" t="s">
        <v>47</v>
      </c>
      <c r="K148" s="27">
        <v>0</v>
      </c>
      <c r="L148" s="7" t="s">
        <v>349</v>
      </c>
    </row>
    <row r="149" spans="1:13" hidden="1" x14ac:dyDescent="0.2">
      <c r="A149" s="6" t="s">
        <v>9</v>
      </c>
      <c r="B149" s="8" t="s">
        <v>17</v>
      </c>
      <c r="C149" s="7" t="s">
        <v>351</v>
      </c>
      <c r="D149" s="8" t="s">
        <v>352</v>
      </c>
      <c r="E149" s="8" t="s">
        <v>20</v>
      </c>
      <c r="F149" s="9" t="s">
        <v>23</v>
      </c>
      <c r="G149" s="9"/>
      <c r="H149" s="284">
        <v>318502</v>
      </c>
      <c r="I149" s="14" t="s">
        <v>50</v>
      </c>
      <c r="J149" s="18" t="s">
        <v>47</v>
      </c>
      <c r="K149" s="27" t="s">
        <v>57</v>
      </c>
      <c r="L149" s="7" t="s">
        <v>351</v>
      </c>
    </row>
    <row r="150" spans="1:13" hidden="1" x14ac:dyDescent="0.2">
      <c r="A150" s="6" t="s">
        <v>157</v>
      </c>
      <c r="B150" s="8" t="s">
        <v>341</v>
      </c>
      <c r="C150" s="7" t="s">
        <v>353</v>
      </c>
      <c r="D150" s="8" t="s">
        <v>354</v>
      </c>
      <c r="E150" s="8" t="s">
        <v>20</v>
      </c>
      <c r="F150" s="9" t="s">
        <v>23</v>
      </c>
      <c r="G150" s="9"/>
      <c r="H150" s="284">
        <v>318502</v>
      </c>
      <c r="I150" s="14" t="s">
        <v>50</v>
      </c>
      <c r="J150" s="18" t="s">
        <v>29</v>
      </c>
      <c r="K150" s="27" t="s">
        <v>57</v>
      </c>
      <c r="L150" s="7" t="s">
        <v>353</v>
      </c>
    </row>
    <row r="151" spans="1:13" hidden="1" x14ac:dyDescent="0.2">
      <c r="A151" s="6" t="s">
        <v>157</v>
      </c>
      <c r="B151" s="8" t="s">
        <v>341</v>
      </c>
      <c r="C151" s="7" t="s">
        <v>355</v>
      </c>
      <c r="D151" s="8" t="s">
        <v>356</v>
      </c>
      <c r="E151" s="8" t="s">
        <v>20</v>
      </c>
      <c r="F151" s="9" t="s">
        <v>23</v>
      </c>
      <c r="G151" s="9"/>
      <c r="H151" s="284">
        <v>341697.08299999998</v>
      </c>
      <c r="I151" s="14" t="s">
        <v>50</v>
      </c>
      <c r="J151" s="18" t="s">
        <v>47</v>
      </c>
      <c r="K151" s="27">
        <v>0</v>
      </c>
      <c r="L151" s="7" t="s">
        <v>355</v>
      </c>
    </row>
    <row r="152" spans="1:13" hidden="1" x14ac:dyDescent="0.2">
      <c r="A152" s="6" t="s">
        <v>157</v>
      </c>
      <c r="B152" s="8" t="s">
        <v>341</v>
      </c>
      <c r="C152" s="7" t="s">
        <v>357</v>
      </c>
      <c r="D152" s="8" t="s">
        <v>358</v>
      </c>
      <c r="E152" s="8" t="s">
        <v>20</v>
      </c>
      <c r="F152" s="9" t="s">
        <v>23</v>
      </c>
      <c r="G152" s="9"/>
      <c r="H152" s="284">
        <v>375102.55900000001</v>
      </c>
      <c r="I152" s="14" t="s">
        <v>106</v>
      </c>
      <c r="J152" s="18" t="s">
        <v>29</v>
      </c>
      <c r="K152" s="27">
        <v>288540.43</v>
      </c>
      <c r="L152" s="7" t="s">
        <v>357</v>
      </c>
    </row>
    <row r="153" spans="1:13" hidden="1" x14ac:dyDescent="0.2">
      <c r="A153" s="6" t="s">
        <v>157</v>
      </c>
      <c r="B153" s="8" t="s">
        <v>341</v>
      </c>
      <c r="C153" s="7" t="s">
        <v>359</v>
      </c>
      <c r="D153" s="8" t="s">
        <v>360</v>
      </c>
      <c r="E153" s="8" t="s">
        <v>20</v>
      </c>
      <c r="F153" s="9" t="s">
        <v>23</v>
      </c>
      <c r="G153" s="9"/>
      <c r="H153" s="284">
        <v>17450</v>
      </c>
      <c r="I153" s="11" t="s">
        <v>124</v>
      </c>
      <c r="J153" s="18" t="s">
        <v>47</v>
      </c>
      <c r="K153" s="27">
        <v>0</v>
      </c>
      <c r="L153" s="7" t="s">
        <v>359</v>
      </c>
    </row>
    <row r="154" spans="1:13" x14ac:dyDescent="0.2">
      <c r="A154" s="6" t="s">
        <v>157</v>
      </c>
      <c r="B154" s="8" t="s">
        <v>361</v>
      </c>
      <c r="C154" s="7" t="s">
        <v>362</v>
      </c>
      <c r="D154" s="8" t="s">
        <v>363</v>
      </c>
      <c r="E154" s="8" t="s">
        <v>20</v>
      </c>
      <c r="F154" s="9" t="s">
        <v>23</v>
      </c>
      <c r="G154" s="9"/>
      <c r="H154" s="284">
        <v>809912</v>
      </c>
      <c r="I154" s="14" t="s">
        <v>21</v>
      </c>
      <c r="J154" s="18" t="s">
        <v>47</v>
      </c>
      <c r="K154" s="27">
        <v>0</v>
      </c>
      <c r="L154" s="7" t="s">
        <v>362</v>
      </c>
    </row>
    <row r="155" spans="1:13" hidden="1" x14ac:dyDescent="0.2">
      <c r="A155" s="6" t="s">
        <v>157</v>
      </c>
      <c r="B155" s="8" t="s">
        <v>361</v>
      </c>
      <c r="C155" s="7" t="s">
        <v>364</v>
      </c>
      <c r="D155" s="8" t="s">
        <v>365</v>
      </c>
      <c r="E155" s="8" t="s">
        <v>20</v>
      </c>
      <c r="F155" s="9" t="s">
        <v>23</v>
      </c>
      <c r="G155" s="9"/>
      <c r="H155" s="284">
        <v>1718703.9515</v>
      </c>
      <c r="I155" s="14" t="s">
        <v>50</v>
      </c>
      <c r="J155" s="18" t="s">
        <v>47</v>
      </c>
      <c r="K155" s="27">
        <v>0</v>
      </c>
      <c r="L155" s="7" t="s">
        <v>364</v>
      </c>
    </row>
    <row r="156" spans="1:13" hidden="1" x14ac:dyDescent="0.2">
      <c r="A156" s="6" t="s">
        <v>157</v>
      </c>
      <c r="B156" s="8" t="s">
        <v>361</v>
      </c>
      <c r="C156" s="7" t="s">
        <v>366</v>
      </c>
      <c r="D156" s="8" t="s">
        <v>367</v>
      </c>
      <c r="E156" s="8" t="s">
        <v>20</v>
      </c>
      <c r="F156" s="9" t="s">
        <v>23</v>
      </c>
      <c r="G156" s="9"/>
      <c r="H156" s="284">
        <v>134994.54</v>
      </c>
      <c r="I156" s="14" t="s">
        <v>50</v>
      </c>
      <c r="J156" s="18" t="s">
        <v>47</v>
      </c>
      <c r="K156" s="27" t="s">
        <v>57</v>
      </c>
      <c r="L156" s="7" t="s">
        <v>366</v>
      </c>
    </row>
    <row r="157" spans="1:13" hidden="1" x14ac:dyDescent="0.2">
      <c r="A157" s="6" t="s">
        <v>157</v>
      </c>
      <c r="B157" s="8" t="s">
        <v>361</v>
      </c>
      <c r="C157" s="7" t="s">
        <v>368</v>
      </c>
      <c r="D157" s="8" t="s">
        <v>369</v>
      </c>
      <c r="E157" s="8" t="s">
        <v>105</v>
      </c>
      <c r="F157" s="9" t="s">
        <v>23</v>
      </c>
      <c r="G157" s="9"/>
      <c r="H157" s="284">
        <v>505332.85</v>
      </c>
      <c r="I157" s="14" t="s">
        <v>106</v>
      </c>
      <c r="J157" s="18" t="s">
        <v>47</v>
      </c>
      <c r="K157" s="27">
        <v>0</v>
      </c>
      <c r="L157" s="7" t="s">
        <v>368</v>
      </c>
    </row>
    <row r="158" spans="1:13" hidden="1" x14ac:dyDescent="0.2">
      <c r="A158" s="6" t="s">
        <v>9</v>
      </c>
      <c r="B158" s="8" t="s">
        <v>370</v>
      </c>
      <c r="C158" s="7" t="s">
        <v>371</v>
      </c>
      <c r="D158" s="8" t="s">
        <v>372</v>
      </c>
      <c r="E158" s="8" t="s">
        <v>20</v>
      </c>
      <c r="F158" s="9" t="s">
        <v>23</v>
      </c>
      <c r="G158" s="9"/>
      <c r="H158" s="284">
        <v>374080</v>
      </c>
      <c r="I158" s="14" t="s">
        <v>50</v>
      </c>
      <c r="J158" s="18" t="s">
        <v>47</v>
      </c>
      <c r="K158" s="27">
        <v>0</v>
      </c>
      <c r="L158" s="7" t="s">
        <v>371</v>
      </c>
    </row>
    <row r="159" spans="1:13" hidden="1" x14ac:dyDescent="0.2">
      <c r="A159" s="6" t="s">
        <v>244</v>
      </c>
      <c r="B159" s="8" t="s">
        <v>373</v>
      </c>
      <c r="C159" s="7" t="s">
        <v>374</v>
      </c>
      <c r="D159" s="8" t="s">
        <v>375</v>
      </c>
      <c r="E159" s="8" t="s">
        <v>94</v>
      </c>
      <c r="F159" s="9">
        <v>109988.5</v>
      </c>
      <c r="G159" s="9">
        <v>109988.5</v>
      </c>
      <c r="H159" s="284">
        <v>57028.06</v>
      </c>
      <c r="I159" s="14" t="s">
        <v>21</v>
      </c>
      <c r="J159" s="18" t="s">
        <v>29</v>
      </c>
      <c r="K159" s="27">
        <v>57028.06</v>
      </c>
      <c r="L159" s="7" t="s">
        <v>374</v>
      </c>
    </row>
    <row r="160" spans="1:13" hidden="1" x14ac:dyDescent="0.2">
      <c r="A160" s="6" t="s">
        <v>244</v>
      </c>
      <c r="B160" s="8" t="s">
        <v>373</v>
      </c>
      <c r="C160" s="7" t="s">
        <v>376</v>
      </c>
      <c r="D160" s="8" t="s">
        <v>377</v>
      </c>
      <c r="E160" s="8" t="s">
        <v>20</v>
      </c>
      <c r="F160" s="9" t="s">
        <v>23</v>
      </c>
      <c r="G160" s="9"/>
      <c r="H160" s="284">
        <v>47170.239999999998</v>
      </c>
      <c r="I160" s="14" t="s">
        <v>22</v>
      </c>
      <c r="J160" s="18" t="s">
        <v>16</v>
      </c>
      <c r="K160" s="27">
        <v>0</v>
      </c>
      <c r="L160" s="7" t="s">
        <v>376</v>
      </c>
      <c r="M160" s="13" t="s">
        <v>823</v>
      </c>
    </row>
    <row r="161" spans="1:12" hidden="1" x14ac:dyDescent="0.2">
      <c r="A161" s="6" t="s">
        <v>244</v>
      </c>
      <c r="B161" s="8" t="s">
        <v>373</v>
      </c>
      <c r="C161" s="7" t="s">
        <v>378</v>
      </c>
      <c r="D161" s="8" t="s">
        <v>379</v>
      </c>
      <c r="E161" s="8" t="s">
        <v>94</v>
      </c>
      <c r="F161" s="9">
        <v>1330725.3799999999</v>
      </c>
      <c r="G161" s="9">
        <v>185296.09999999986</v>
      </c>
      <c r="H161" s="284">
        <v>707243.22</v>
      </c>
      <c r="I161" s="11" t="s">
        <v>380</v>
      </c>
      <c r="J161" s="18" t="s">
        <v>47</v>
      </c>
      <c r="K161" s="27">
        <v>0</v>
      </c>
      <c r="L161" s="7" t="s">
        <v>378</v>
      </c>
    </row>
    <row r="162" spans="1:12" hidden="1" x14ac:dyDescent="0.2">
      <c r="A162" s="6" t="s">
        <v>244</v>
      </c>
      <c r="B162" s="8" t="s">
        <v>373</v>
      </c>
      <c r="C162" s="7" t="s">
        <v>381</v>
      </c>
      <c r="D162" s="8" t="s">
        <v>382</v>
      </c>
      <c r="E162" s="8" t="s">
        <v>20</v>
      </c>
      <c r="F162" s="9" t="s">
        <v>23</v>
      </c>
      <c r="G162" s="9"/>
      <c r="H162" s="284">
        <v>86900</v>
      </c>
      <c r="I162" s="14" t="s">
        <v>50</v>
      </c>
      <c r="J162" s="18" t="s">
        <v>47</v>
      </c>
      <c r="K162" s="27">
        <v>0</v>
      </c>
      <c r="L162" s="7" t="s">
        <v>381</v>
      </c>
    </row>
    <row r="163" spans="1:12" hidden="1" x14ac:dyDescent="0.2">
      <c r="A163" s="6" t="s">
        <v>244</v>
      </c>
      <c r="B163" s="8" t="s">
        <v>373</v>
      </c>
      <c r="C163" s="7" t="s">
        <v>383</v>
      </c>
      <c r="D163" s="8" t="s">
        <v>384</v>
      </c>
      <c r="E163" s="8" t="s">
        <v>28</v>
      </c>
      <c r="F163" s="9" t="s">
        <v>23</v>
      </c>
      <c r="G163" s="9"/>
      <c r="H163" s="284">
        <v>392971.75</v>
      </c>
      <c r="I163" s="14" t="s">
        <v>50</v>
      </c>
      <c r="J163" s="18" t="s">
        <v>47</v>
      </c>
      <c r="K163" s="27">
        <v>0</v>
      </c>
      <c r="L163" s="7" t="s">
        <v>383</v>
      </c>
    </row>
    <row r="164" spans="1:12" hidden="1" x14ac:dyDescent="0.2">
      <c r="A164" s="6" t="s">
        <v>244</v>
      </c>
      <c r="B164" s="8" t="s">
        <v>373</v>
      </c>
      <c r="C164" s="7" t="s">
        <v>385</v>
      </c>
      <c r="D164" s="8" t="s">
        <v>386</v>
      </c>
      <c r="E164" s="8" t="s">
        <v>20</v>
      </c>
      <c r="F164" s="9" t="s">
        <v>23</v>
      </c>
      <c r="G164" s="9"/>
      <c r="H164" s="284">
        <v>83200</v>
      </c>
      <c r="I164" s="14" t="s">
        <v>50</v>
      </c>
      <c r="J164" s="18" t="s">
        <v>47</v>
      </c>
      <c r="K164" s="27">
        <v>0</v>
      </c>
      <c r="L164" s="7" t="s">
        <v>385</v>
      </c>
    </row>
    <row r="165" spans="1:12" hidden="1" x14ac:dyDescent="0.2">
      <c r="A165" s="6" t="s">
        <v>244</v>
      </c>
      <c r="B165" s="8" t="s">
        <v>373</v>
      </c>
      <c r="C165" s="7" t="s">
        <v>387</v>
      </c>
      <c r="D165" s="8" t="s">
        <v>388</v>
      </c>
      <c r="E165" s="8" t="s">
        <v>28</v>
      </c>
      <c r="F165" s="9" t="s">
        <v>23</v>
      </c>
      <c r="G165" s="9"/>
      <c r="H165" s="284">
        <v>90000</v>
      </c>
      <c r="I165" s="14" t="s">
        <v>50</v>
      </c>
      <c r="J165" s="18" t="s">
        <v>47</v>
      </c>
      <c r="K165" s="27">
        <v>0</v>
      </c>
      <c r="L165" s="7" t="s">
        <v>387</v>
      </c>
    </row>
    <row r="166" spans="1:12" hidden="1" x14ac:dyDescent="0.2">
      <c r="A166" s="6" t="s">
        <v>244</v>
      </c>
      <c r="B166" s="8" t="s">
        <v>373</v>
      </c>
      <c r="C166" s="7" t="s">
        <v>389</v>
      </c>
      <c r="D166" s="8" t="s">
        <v>390</v>
      </c>
      <c r="E166" s="8" t="s">
        <v>105</v>
      </c>
      <c r="F166" s="9" t="s">
        <v>23</v>
      </c>
      <c r="G166" s="9"/>
      <c r="H166" s="284">
        <v>256357.96</v>
      </c>
      <c r="I166" s="14" t="s">
        <v>106</v>
      </c>
      <c r="J166" s="18" t="s">
        <v>47</v>
      </c>
      <c r="K166" s="27" t="s">
        <v>57</v>
      </c>
      <c r="L166" s="7" t="s">
        <v>389</v>
      </c>
    </row>
    <row r="167" spans="1:12" hidden="1" x14ac:dyDescent="0.2">
      <c r="A167" s="6" t="s">
        <v>157</v>
      </c>
      <c r="B167" s="8" t="s">
        <v>391</v>
      </c>
      <c r="C167" s="7" t="s">
        <v>392</v>
      </c>
      <c r="D167" s="8" t="s">
        <v>393</v>
      </c>
      <c r="E167" s="8" t="s">
        <v>13</v>
      </c>
      <c r="F167" s="9">
        <v>4116682.7</v>
      </c>
      <c r="G167" s="9">
        <v>2366073.89</v>
      </c>
      <c r="H167" s="284">
        <v>3466089</v>
      </c>
      <c r="I167" s="14" t="s">
        <v>21</v>
      </c>
      <c r="J167" s="18" t="s">
        <v>16</v>
      </c>
      <c r="K167" s="27" t="s">
        <v>57</v>
      </c>
      <c r="L167" s="7" t="s">
        <v>392</v>
      </c>
    </row>
    <row r="168" spans="1:12" hidden="1" x14ac:dyDescent="0.2">
      <c r="A168" s="6" t="s">
        <v>208</v>
      </c>
      <c r="B168" s="8" t="s">
        <v>391</v>
      </c>
      <c r="C168" s="7" t="s">
        <v>394</v>
      </c>
      <c r="D168" s="8" t="s">
        <v>395</v>
      </c>
      <c r="E168" s="8" t="s">
        <v>20</v>
      </c>
      <c r="F168" s="9">
        <v>367999.99</v>
      </c>
      <c r="G168" s="9">
        <v>367999.99</v>
      </c>
      <c r="H168" s="284">
        <v>367999.99</v>
      </c>
      <c r="I168" s="14" t="s">
        <v>50</v>
      </c>
      <c r="J168" s="18" t="s">
        <v>29</v>
      </c>
      <c r="K168" s="27">
        <v>485680.94</v>
      </c>
      <c r="L168" s="7" t="s">
        <v>394</v>
      </c>
    </row>
    <row r="169" spans="1:12" hidden="1" x14ac:dyDescent="0.2">
      <c r="A169" s="6" t="s">
        <v>157</v>
      </c>
      <c r="B169" s="8" t="s">
        <v>391</v>
      </c>
      <c r="C169" s="7" t="s">
        <v>396</v>
      </c>
      <c r="D169" s="8" t="s">
        <v>397</v>
      </c>
      <c r="E169" s="8" t="s">
        <v>20</v>
      </c>
      <c r="F169" s="9" t="s">
        <v>23</v>
      </c>
      <c r="G169" s="9"/>
      <c r="H169" s="284">
        <v>481409.65600000002</v>
      </c>
      <c r="I169" s="14" t="s">
        <v>50</v>
      </c>
      <c r="J169" s="18" t="s">
        <v>47</v>
      </c>
      <c r="K169" s="27">
        <v>0</v>
      </c>
      <c r="L169" s="7" t="s">
        <v>396</v>
      </c>
    </row>
    <row r="170" spans="1:12" x14ac:dyDescent="0.2">
      <c r="A170" s="6" t="s">
        <v>157</v>
      </c>
      <c r="B170" s="8" t="s">
        <v>391</v>
      </c>
      <c r="C170" s="7"/>
      <c r="D170" s="8" t="s">
        <v>398</v>
      </c>
      <c r="E170" s="8" t="s">
        <v>20</v>
      </c>
      <c r="F170" s="9" t="s">
        <v>23</v>
      </c>
      <c r="G170" s="9"/>
      <c r="H170" s="284">
        <v>38000</v>
      </c>
      <c r="I170" s="14" t="s">
        <v>33</v>
      </c>
      <c r="J170" s="18" t="s">
        <v>47</v>
      </c>
      <c r="K170" s="27">
        <v>0</v>
      </c>
      <c r="L170" s="7"/>
    </row>
    <row r="171" spans="1:12" x14ac:dyDescent="0.2">
      <c r="A171" s="6" t="s">
        <v>244</v>
      </c>
      <c r="B171" s="8" t="s">
        <v>399</v>
      </c>
      <c r="C171" s="7" t="s">
        <v>400</v>
      </c>
      <c r="D171" s="8" t="s">
        <v>401</v>
      </c>
      <c r="E171" s="8" t="s">
        <v>20</v>
      </c>
      <c r="F171" s="9" t="s">
        <v>23</v>
      </c>
      <c r="G171" s="9"/>
      <c r="H171" s="284">
        <v>2874562.3309999998</v>
      </c>
      <c r="I171" s="14" t="s">
        <v>33</v>
      </c>
      <c r="J171" s="18" t="s">
        <v>47</v>
      </c>
      <c r="K171" s="27">
        <v>0</v>
      </c>
      <c r="L171" s="7" t="s">
        <v>400</v>
      </c>
    </row>
    <row r="172" spans="1:12" hidden="1" x14ac:dyDescent="0.2">
      <c r="A172" s="6" t="s">
        <v>244</v>
      </c>
      <c r="B172" s="8" t="s">
        <v>399</v>
      </c>
      <c r="C172" s="7" t="s">
        <v>402</v>
      </c>
      <c r="D172" s="8" t="s">
        <v>403</v>
      </c>
      <c r="E172" s="8" t="s">
        <v>20</v>
      </c>
      <c r="F172" s="9">
        <v>80999</v>
      </c>
      <c r="G172" s="9">
        <v>80999</v>
      </c>
      <c r="H172" s="284">
        <v>170366.274</v>
      </c>
      <c r="I172" s="14" t="s">
        <v>50</v>
      </c>
      <c r="J172" s="18" t="s">
        <v>47</v>
      </c>
      <c r="K172" s="27">
        <v>0</v>
      </c>
      <c r="L172" s="7" t="s">
        <v>402</v>
      </c>
    </row>
    <row r="173" spans="1:12" hidden="1" x14ac:dyDescent="0.2">
      <c r="A173" s="6" t="s">
        <v>244</v>
      </c>
      <c r="B173" s="8" t="s">
        <v>399</v>
      </c>
      <c r="C173" s="7"/>
      <c r="D173" s="8" t="s">
        <v>404</v>
      </c>
      <c r="E173" s="8" t="s">
        <v>20</v>
      </c>
      <c r="F173" s="9" t="s">
        <v>23</v>
      </c>
      <c r="G173" s="9"/>
      <c r="H173" s="284">
        <v>100000</v>
      </c>
      <c r="I173" s="14" t="s">
        <v>50</v>
      </c>
      <c r="J173" s="18" t="s">
        <v>47</v>
      </c>
      <c r="K173" s="27">
        <v>0</v>
      </c>
      <c r="L173" s="7"/>
    </row>
    <row r="174" spans="1:12" hidden="1" x14ac:dyDescent="0.2">
      <c r="A174" s="6" t="s">
        <v>157</v>
      </c>
      <c r="B174" s="8" t="s">
        <v>405</v>
      </c>
      <c r="C174" s="7" t="s">
        <v>406</v>
      </c>
      <c r="D174" s="8" t="s">
        <v>407</v>
      </c>
      <c r="E174" s="8" t="s">
        <v>20</v>
      </c>
      <c r="F174" s="9">
        <v>113500</v>
      </c>
      <c r="G174" s="9"/>
      <c r="H174" s="284">
        <v>218694</v>
      </c>
      <c r="I174" s="14" t="s">
        <v>168</v>
      </c>
      <c r="J174" s="18" t="s">
        <v>16</v>
      </c>
      <c r="K174" s="27">
        <v>113500</v>
      </c>
      <c r="L174" s="7" t="s">
        <v>406</v>
      </c>
    </row>
    <row r="175" spans="1:12" hidden="1" x14ac:dyDescent="0.2">
      <c r="A175" s="6" t="s">
        <v>157</v>
      </c>
      <c r="B175" s="8" t="s">
        <v>405</v>
      </c>
      <c r="C175" s="7" t="s">
        <v>408</v>
      </c>
      <c r="D175" s="8" t="s">
        <v>409</v>
      </c>
      <c r="E175" s="8" t="s">
        <v>28</v>
      </c>
      <c r="F175" s="9" t="s">
        <v>23</v>
      </c>
      <c r="G175" s="9"/>
      <c r="H175" s="284">
        <v>468313</v>
      </c>
      <c r="I175" s="14" t="s">
        <v>21</v>
      </c>
      <c r="J175" s="18" t="s">
        <v>16</v>
      </c>
      <c r="K175" s="27">
        <v>468313.35</v>
      </c>
      <c r="L175" s="7" t="s">
        <v>408</v>
      </c>
    </row>
    <row r="176" spans="1:12" hidden="1" x14ac:dyDescent="0.2">
      <c r="A176" s="6" t="s">
        <v>157</v>
      </c>
      <c r="B176" s="8" t="s">
        <v>405</v>
      </c>
      <c r="C176" s="7"/>
      <c r="D176" s="8" t="s">
        <v>410</v>
      </c>
      <c r="E176" s="8" t="s">
        <v>32</v>
      </c>
      <c r="F176" s="9" t="s">
        <v>23</v>
      </c>
      <c r="G176" s="9" t="e">
        <v>#VALUE!</v>
      </c>
      <c r="H176" s="284">
        <v>58419</v>
      </c>
      <c r="I176" s="14" t="s">
        <v>21</v>
      </c>
      <c r="J176" s="18" t="s">
        <v>47</v>
      </c>
      <c r="K176" s="27" t="s">
        <v>57</v>
      </c>
      <c r="L176" s="7"/>
    </row>
    <row r="177" spans="1:12" x14ac:dyDescent="0.2">
      <c r="A177" s="6" t="s">
        <v>157</v>
      </c>
      <c r="B177" s="8" t="s">
        <v>405</v>
      </c>
      <c r="C177" s="7"/>
      <c r="D177" s="8" t="s">
        <v>411</v>
      </c>
      <c r="E177" s="8" t="s">
        <v>20</v>
      </c>
      <c r="F177" s="9" t="s">
        <v>23</v>
      </c>
      <c r="G177" s="9"/>
      <c r="H177" s="284">
        <v>263000</v>
      </c>
      <c r="I177" s="14" t="s">
        <v>21</v>
      </c>
      <c r="J177" s="18" t="s">
        <v>47</v>
      </c>
      <c r="K177" s="27">
        <v>0</v>
      </c>
      <c r="L177" s="7"/>
    </row>
    <row r="178" spans="1:12" hidden="1" x14ac:dyDescent="0.2">
      <c r="A178" s="6" t="s">
        <v>157</v>
      </c>
      <c r="B178" s="8" t="s">
        <v>405</v>
      </c>
      <c r="C178" s="7" t="s">
        <v>412</v>
      </c>
      <c r="D178" s="8" t="s">
        <v>413</v>
      </c>
      <c r="E178" s="8" t="s">
        <v>28</v>
      </c>
      <c r="F178" s="9" t="s">
        <v>23</v>
      </c>
      <c r="G178" s="9"/>
      <c r="H178" s="284">
        <v>566703</v>
      </c>
      <c r="I178" s="14" t="s">
        <v>50</v>
      </c>
      <c r="J178" s="18" t="s">
        <v>47</v>
      </c>
      <c r="K178" s="27" t="s">
        <v>57</v>
      </c>
      <c r="L178" s="7" t="s">
        <v>412</v>
      </c>
    </row>
    <row r="179" spans="1:12" hidden="1" x14ac:dyDescent="0.2">
      <c r="A179" s="6" t="s">
        <v>157</v>
      </c>
      <c r="B179" s="8" t="s">
        <v>405</v>
      </c>
      <c r="C179" s="7" t="s">
        <v>414</v>
      </c>
      <c r="D179" s="8" t="s">
        <v>415</v>
      </c>
      <c r="E179" s="8" t="s">
        <v>20</v>
      </c>
      <c r="F179" s="9" t="s">
        <v>23</v>
      </c>
      <c r="G179" s="9"/>
      <c r="H179" s="284">
        <v>487375</v>
      </c>
      <c r="I179" s="14" t="s">
        <v>50</v>
      </c>
      <c r="J179" s="18" t="s">
        <v>47</v>
      </c>
      <c r="K179" s="27">
        <v>0</v>
      </c>
      <c r="L179" s="7" t="s">
        <v>414</v>
      </c>
    </row>
    <row r="180" spans="1:12" hidden="1" x14ac:dyDescent="0.2">
      <c r="A180" s="6" t="s">
        <v>157</v>
      </c>
      <c r="B180" s="8" t="s">
        <v>405</v>
      </c>
      <c r="C180" s="7" t="s">
        <v>416</v>
      </c>
      <c r="D180" s="8" t="s">
        <v>417</v>
      </c>
      <c r="E180" s="8" t="s">
        <v>20</v>
      </c>
      <c r="F180" s="9" t="s">
        <v>23</v>
      </c>
      <c r="G180" s="9"/>
      <c r="H180" s="284">
        <v>2000000</v>
      </c>
      <c r="I180" s="14" t="s">
        <v>50</v>
      </c>
      <c r="J180" s="18" t="s">
        <v>47</v>
      </c>
      <c r="K180" s="27">
        <v>0</v>
      </c>
      <c r="L180" s="7" t="s">
        <v>416</v>
      </c>
    </row>
    <row r="181" spans="1:12" hidden="1" x14ac:dyDescent="0.2">
      <c r="A181" s="6" t="s">
        <v>157</v>
      </c>
      <c r="B181" s="8" t="s">
        <v>405</v>
      </c>
      <c r="C181" s="7"/>
      <c r="D181" s="8" t="s">
        <v>418</v>
      </c>
      <c r="E181" s="8" t="s">
        <v>20</v>
      </c>
      <c r="F181" s="9" t="s">
        <v>23</v>
      </c>
      <c r="G181" s="9"/>
      <c r="H181" s="284">
        <v>300000</v>
      </c>
      <c r="I181" s="14" t="s">
        <v>50</v>
      </c>
      <c r="J181" s="18" t="s">
        <v>47</v>
      </c>
      <c r="K181" s="27">
        <v>0</v>
      </c>
      <c r="L181" s="7"/>
    </row>
    <row r="182" spans="1:12" hidden="1" x14ac:dyDescent="0.2">
      <c r="A182" s="6" t="s">
        <v>157</v>
      </c>
      <c r="B182" s="8" t="s">
        <v>405</v>
      </c>
      <c r="C182" s="7"/>
      <c r="D182" s="8" t="s">
        <v>419</v>
      </c>
      <c r="E182" s="8" t="s">
        <v>20</v>
      </c>
      <c r="F182" s="9" t="s">
        <v>23</v>
      </c>
      <c r="G182" s="9"/>
      <c r="H182" s="284">
        <v>800000</v>
      </c>
      <c r="I182" s="14" t="s">
        <v>50</v>
      </c>
      <c r="J182" s="18" t="s">
        <v>47</v>
      </c>
      <c r="K182" s="27">
        <v>0</v>
      </c>
      <c r="L182" s="7"/>
    </row>
    <row r="183" spans="1:12" hidden="1" x14ac:dyDescent="0.2">
      <c r="A183" s="6" t="s">
        <v>157</v>
      </c>
      <c r="B183" s="8" t="s">
        <v>405</v>
      </c>
      <c r="C183" s="7"/>
      <c r="D183" s="8" t="s">
        <v>420</v>
      </c>
      <c r="E183" s="8" t="s">
        <v>20</v>
      </c>
      <c r="F183" s="9" t="s">
        <v>23</v>
      </c>
      <c r="G183" s="9"/>
      <c r="H183" s="284">
        <v>400000</v>
      </c>
      <c r="I183" s="14" t="s">
        <v>50</v>
      </c>
      <c r="J183" s="18" t="s">
        <v>47</v>
      </c>
      <c r="K183" s="27">
        <v>0</v>
      </c>
      <c r="L183" s="7"/>
    </row>
    <row r="184" spans="1:12" hidden="1" x14ac:dyDescent="0.2">
      <c r="A184" s="6" t="s">
        <v>157</v>
      </c>
      <c r="B184" s="8" t="s">
        <v>405</v>
      </c>
      <c r="C184" s="7" t="s">
        <v>421</v>
      </c>
      <c r="D184" s="8" t="s">
        <v>422</v>
      </c>
      <c r="E184" s="8" t="s">
        <v>28</v>
      </c>
      <c r="F184" s="9" t="s">
        <v>23</v>
      </c>
      <c r="G184" s="9"/>
      <c r="H184" s="284">
        <v>8569363</v>
      </c>
      <c r="I184" s="14" t="s">
        <v>50</v>
      </c>
      <c r="J184" s="18" t="s">
        <v>47</v>
      </c>
      <c r="K184" s="27" t="s">
        <v>57</v>
      </c>
      <c r="L184" s="7" t="s">
        <v>421</v>
      </c>
    </row>
    <row r="185" spans="1:12" hidden="1" x14ac:dyDescent="0.2">
      <c r="A185" s="6" t="s">
        <v>157</v>
      </c>
      <c r="B185" s="8" t="s">
        <v>423</v>
      </c>
      <c r="C185" s="7" t="s">
        <v>424</v>
      </c>
      <c r="D185" s="8" t="s">
        <v>425</v>
      </c>
      <c r="E185" s="8" t="s">
        <v>28</v>
      </c>
      <c r="F185" s="9" t="s">
        <v>23</v>
      </c>
      <c r="G185" s="9"/>
      <c r="H185" s="284">
        <v>840000</v>
      </c>
      <c r="I185" s="14" t="s">
        <v>21</v>
      </c>
      <c r="J185" s="18" t="s">
        <v>29</v>
      </c>
      <c r="K185" s="27">
        <v>1168700</v>
      </c>
      <c r="L185" s="7" t="s">
        <v>424</v>
      </c>
    </row>
    <row r="186" spans="1:12" hidden="1" x14ac:dyDescent="0.2">
      <c r="A186" s="6" t="s">
        <v>157</v>
      </c>
      <c r="B186" s="8" t="s">
        <v>423</v>
      </c>
      <c r="C186" s="7" t="s">
        <v>424</v>
      </c>
      <c r="D186" s="8" t="s">
        <v>426</v>
      </c>
      <c r="E186" s="8" t="s">
        <v>28</v>
      </c>
      <c r="F186" s="9" t="s">
        <v>23</v>
      </c>
      <c r="G186" s="9"/>
      <c r="H186" s="284">
        <v>820000</v>
      </c>
      <c r="I186" s="11" t="s">
        <v>33</v>
      </c>
      <c r="J186" s="18" t="s">
        <v>47</v>
      </c>
      <c r="K186" s="27">
        <v>1168700</v>
      </c>
      <c r="L186" s="7" t="s">
        <v>424</v>
      </c>
    </row>
    <row r="187" spans="1:12" hidden="1" x14ac:dyDescent="0.2">
      <c r="A187" s="6" t="s">
        <v>157</v>
      </c>
      <c r="B187" s="8" t="s">
        <v>423</v>
      </c>
      <c r="C187" s="7" t="s">
        <v>427</v>
      </c>
      <c r="D187" s="8" t="s">
        <v>428</v>
      </c>
      <c r="E187" s="8" t="s">
        <v>20</v>
      </c>
      <c r="F187" s="9" t="s">
        <v>23</v>
      </c>
      <c r="G187" s="9"/>
      <c r="H187" s="284">
        <v>874236.29</v>
      </c>
      <c r="I187" s="14" t="s">
        <v>106</v>
      </c>
      <c r="J187" s="18" t="s">
        <v>47</v>
      </c>
      <c r="K187" s="27" t="s">
        <v>57</v>
      </c>
      <c r="L187" s="7" t="s">
        <v>427</v>
      </c>
    </row>
    <row r="188" spans="1:12" hidden="1" x14ac:dyDescent="0.2">
      <c r="A188" s="6" t="s">
        <v>142</v>
      </c>
      <c r="B188" s="8" t="s">
        <v>429</v>
      </c>
      <c r="C188" s="7" t="s">
        <v>430</v>
      </c>
      <c r="D188" s="8" t="s">
        <v>431</v>
      </c>
      <c r="E188" s="8" t="s">
        <v>28</v>
      </c>
      <c r="F188" s="9" t="s">
        <v>23</v>
      </c>
      <c r="G188" s="9"/>
      <c r="H188" s="284">
        <v>838280.9</v>
      </c>
      <c r="I188" s="14" t="s">
        <v>106</v>
      </c>
      <c r="J188" s="18" t="s">
        <v>47</v>
      </c>
      <c r="K188" s="27">
        <v>0</v>
      </c>
      <c r="L188" s="7" t="s">
        <v>430</v>
      </c>
    </row>
    <row r="189" spans="1:12" hidden="1" x14ac:dyDescent="0.2">
      <c r="A189" s="6" t="s">
        <v>142</v>
      </c>
      <c r="B189" s="8" t="s">
        <v>429</v>
      </c>
      <c r="C189" s="7" t="s">
        <v>432</v>
      </c>
      <c r="D189" s="8" t="s">
        <v>433</v>
      </c>
      <c r="E189" s="8" t="s">
        <v>28</v>
      </c>
      <c r="F189" s="9" t="s">
        <v>23</v>
      </c>
      <c r="G189" s="9"/>
      <c r="H189" s="284" t="s">
        <v>150</v>
      </c>
      <c r="I189" s="14" t="s">
        <v>50</v>
      </c>
      <c r="J189" s="18" t="s">
        <v>47</v>
      </c>
      <c r="K189" s="27">
        <v>0</v>
      </c>
      <c r="L189" s="7" t="s">
        <v>432</v>
      </c>
    </row>
    <row r="190" spans="1:12" x14ac:dyDescent="0.2">
      <c r="A190" s="6" t="s">
        <v>142</v>
      </c>
      <c r="B190" s="8" t="s">
        <v>429</v>
      </c>
      <c r="C190" s="7" t="s">
        <v>434</v>
      </c>
      <c r="D190" s="8" t="s">
        <v>435</v>
      </c>
      <c r="E190" s="8" t="s">
        <v>20</v>
      </c>
      <c r="F190" s="9" t="s">
        <v>23</v>
      </c>
      <c r="G190" s="9"/>
      <c r="H190" s="284">
        <v>847000</v>
      </c>
      <c r="I190" s="14" t="s">
        <v>14</v>
      </c>
      <c r="J190" s="18" t="s">
        <v>47</v>
      </c>
      <c r="K190" s="27">
        <v>0</v>
      </c>
      <c r="L190" s="7" t="s">
        <v>434</v>
      </c>
    </row>
    <row r="191" spans="1:12" hidden="1" x14ac:dyDescent="0.2">
      <c r="A191" s="6" t="s">
        <v>142</v>
      </c>
      <c r="B191" s="8" t="s">
        <v>436</v>
      </c>
      <c r="C191" s="7" t="s">
        <v>437</v>
      </c>
      <c r="D191" s="8" t="s">
        <v>438</v>
      </c>
      <c r="E191" s="8" t="s">
        <v>28</v>
      </c>
      <c r="F191" s="9" t="s">
        <v>23</v>
      </c>
      <c r="G191" s="9"/>
      <c r="H191" s="284">
        <v>0</v>
      </c>
      <c r="I191" s="14" t="s">
        <v>50</v>
      </c>
      <c r="J191" s="18" t="s">
        <v>47</v>
      </c>
      <c r="K191" s="27">
        <v>0</v>
      </c>
      <c r="L191" s="7" t="s">
        <v>437</v>
      </c>
    </row>
    <row r="192" spans="1:12" hidden="1" x14ac:dyDescent="0.2">
      <c r="A192" s="6" t="s">
        <v>142</v>
      </c>
      <c r="B192" s="8" t="s">
        <v>436</v>
      </c>
      <c r="C192" s="12"/>
      <c r="D192" s="8" t="s">
        <v>439</v>
      </c>
      <c r="E192" s="8" t="s">
        <v>20</v>
      </c>
      <c r="F192" s="9" t="s">
        <v>23</v>
      </c>
      <c r="G192" s="9"/>
      <c r="H192" s="284">
        <v>26525.26</v>
      </c>
      <c r="I192" s="14" t="s">
        <v>106</v>
      </c>
      <c r="J192" s="18" t="s">
        <v>47</v>
      </c>
      <c r="K192" s="27">
        <v>0</v>
      </c>
      <c r="L192" s="12"/>
    </row>
    <row r="193" spans="1:12" x14ac:dyDescent="0.2">
      <c r="A193" s="6" t="s">
        <v>142</v>
      </c>
      <c r="B193" s="8" t="s">
        <v>436</v>
      </c>
      <c r="C193" s="7"/>
      <c r="D193" s="8" t="s">
        <v>440</v>
      </c>
      <c r="E193" s="8" t="s">
        <v>20</v>
      </c>
      <c r="F193" s="9" t="s">
        <v>23</v>
      </c>
      <c r="G193" s="9"/>
      <c r="H193" s="285">
        <v>19000</v>
      </c>
      <c r="I193" s="11" t="s">
        <v>21</v>
      </c>
      <c r="J193" s="18" t="s">
        <v>47</v>
      </c>
      <c r="K193" s="27">
        <v>0</v>
      </c>
      <c r="L193" s="7"/>
    </row>
    <row r="194" spans="1:12" x14ac:dyDescent="0.2">
      <c r="A194" s="6" t="s">
        <v>142</v>
      </c>
      <c r="B194" s="8" t="s">
        <v>436</v>
      </c>
      <c r="C194" s="7"/>
      <c r="D194" s="8" t="s">
        <v>441</v>
      </c>
      <c r="E194" s="8" t="s">
        <v>20</v>
      </c>
      <c r="F194" s="9" t="s">
        <v>23</v>
      </c>
      <c r="G194" s="9"/>
      <c r="H194" s="284">
        <v>3248678</v>
      </c>
      <c r="I194" s="11" t="s">
        <v>14</v>
      </c>
      <c r="J194" s="18" t="s">
        <v>47</v>
      </c>
      <c r="K194" s="27">
        <v>0</v>
      </c>
      <c r="L194" s="7"/>
    </row>
    <row r="195" spans="1:12" hidden="1" x14ac:dyDescent="0.2">
      <c r="A195" s="6" t="s">
        <v>9</v>
      </c>
      <c r="B195" s="8" t="s">
        <v>442</v>
      </c>
      <c r="C195" s="7" t="s">
        <v>443</v>
      </c>
      <c r="D195" s="8" t="s">
        <v>444</v>
      </c>
      <c r="E195" s="8" t="s">
        <v>28</v>
      </c>
      <c r="F195" s="9" t="s">
        <v>23</v>
      </c>
      <c r="G195" s="9"/>
      <c r="H195" s="284">
        <v>3979696.2450000001</v>
      </c>
      <c r="I195" s="14" t="s">
        <v>50</v>
      </c>
      <c r="J195" s="18" t="s">
        <v>47</v>
      </c>
      <c r="K195" s="27">
        <v>0</v>
      </c>
      <c r="L195" s="7" t="s">
        <v>443</v>
      </c>
    </row>
    <row r="196" spans="1:12" x14ac:dyDescent="0.2">
      <c r="A196" s="6" t="s">
        <v>244</v>
      </c>
      <c r="B196" s="8" t="s">
        <v>445</v>
      </c>
      <c r="C196" s="7" t="s">
        <v>446</v>
      </c>
      <c r="D196" s="8" t="s">
        <v>447</v>
      </c>
      <c r="E196" s="8" t="s">
        <v>20</v>
      </c>
      <c r="F196" s="9" t="s">
        <v>23</v>
      </c>
      <c r="G196" s="9"/>
      <c r="H196" s="284">
        <v>1170150</v>
      </c>
      <c r="I196" s="14" t="s">
        <v>14</v>
      </c>
      <c r="J196" s="283" t="s">
        <v>47</v>
      </c>
      <c r="K196" s="27" t="s">
        <v>57</v>
      </c>
      <c r="L196" s="7" t="s">
        <v>446</v>
      </c>
    </row>
    <row r="197" spans="1:12" hidden="1" x14ac:dyDescent="0.2">
      <c r="A197" s="6" t="s">
        <v>244</v>
      </c>
      <c r="B197" s="8" t="s">
        <v>445</v>
      </c>
      <c r="C197" s="12"/>
      <c r="D197" s="8" t="s">
        <v>448</v>
      </c>
      <c r="E197" s="8" t="s">
        <v>20</v>
      </c>
      <c r="F197" s="9" t="s">
        <v>23</v>
      </c>
      <c r="G197" s="9"/>
      <c r="H197" s="284">
        <v>39000</v>
      </c>
      <c r="I197" s="14" t="s">
        <v>50</v>
      </c>
      <c r="J197" s="18" t="s">
        <v>47</v>
      </c>
      <c r="K197" s="27">
        <v>0</v>
      </c>
      <c r="L197" s="12"/>
    </row>
    <row r="198" spans="1:12" hidden="1" x14ac:dyDescent="0.2">
      <c r="A198" s="6" t="s">
        <v>244</v>
      </c>
      <c r="B198" s="8" t="s">
        <v>445</v>
      </c>
      <c r="C198" s="7" t="s">
        <v>449</v>
      </c>
      <c r="D198" s="8" t="s">
        <v>450</v>
      </c>
      <c r="E198" s="8" t="s">
        <v>20</v>
      </c>
      <c r="F198" s="9" t="s">
        <v>23</v>
      </c>
      <c r="G198" s="9"/>
      <c r="H198" s="284">
        <v>475004</v>
      </c>
      <c r="I198" s="14" t="s">
        <v>50</v>
      </c>
      <c r="J198" s="18" t="s">
        <v>47</v>
      </c>
      <c r="K198" s="27">
        <v>0</v>
      </c>
      <c r="L198" s="7" t="s">
        <v>449</v>
      </c>
    </row>
    <row r="199" spans="1:12" hidden="1" x14ac:dyDescent="0.2">
      <c r="A199" s="6" t="s">
        <v>9</v>
      </c>
      <c r="B199" s="8" t="s">
        <v>451</v>
      </c>
      <c r="C199" s="7" t="s">
        <v>452</v>
      </c>
      <c r="D199" s="8" t="s">
        <v>453</v>
      </c>
      <c r="E199" s="8" t="s">
        <v>20</v>
      </c>
      <c r="F199" s="1">
        <v>12745.1</v>
      </c>
      <c r="G199" s="9"/>
      <c r="H199" s="284">
        <v>11685</v>
      </c>
      <c r="I199" s="14" t="s">
        <v>22</v>
      </c>
      <c r="J199" s="18" t="s">
        <v>16</v>
      </c>
      <c r="K199" s="27">
        <v>14900.85</v>
      </c>
      <c r="L199" s="7" t="s">
        <v>452</v>
      </c>
    </row>
    <row r="200" spans="1:12" hidden="1" x14ac:dyDescent="0.2">
      <c r="A200" s="6" t="s">
        <v>9</v>
      </c>
      <c r="B200" s="8" t="s">
        <v>451</v>
      </c>
      <c r="C200" s="7" t="s">
        <v>454</v>
      </c>
      <c r="D200" s="8" t="s">
        <v>455</v>
      </c>
      <c r="E200" s="8" t="s">
        <v>32</v>
      </c>
      <c r="F200" s="9" t="s">
        <v>23</v>
      </c>
      <c r="G200" s="9"/>
      <c r="H200" s="284">
        <v>1516800</v>
      </c>
      <c r="I200" s="11" t="s">
        <v>21</v>
      </c>
      <c r="J200" s="18" t="s">
        <v>29</v>
      </c>
      <c r="K200" s="27">
        <v>1501940</v>
      </c>
      <c r="L200" s="7" t="s">
        <v>454</v>
      </c>
    </row>
    <row r="201" spans="1:12" hidden="1" x14ac:dyDescent="0.2">
      <c r="A201" s="6" t="s">
        <v>9</v>
      </c>
      <c r="B201" s="8" t="s">
        <v>451</v>
      </c>
      <c r="C201" s="7" t="s">
        <v>456</v>
      </c>
      <c r="D201" s="8" t="s">
        <v>457</v>
      </c>
      <c r="E201" s="8" t="s">
        <v>32</v>
      </c>
      <c r="F201" s="9" t="s">
        <v>23</v>
      </c>
      <c r="G201" s="9"/>
      <c r="H201" s="284">
        <v>129231.63</v>
      </c>
      <c r="I201" s="11" t="s">
        <v>50</v>
      </c>
      <c r="J201" s="18" t="s">
        <v>47</v>
      </c>
      <c r="K201" s="27">
        <v>0</v>
      </c>
      <c r="L201" s="7" t="s">
        <v>456</v>
      </c>
    </row>
    <row r="202" spans="1:12" hidden="1" x14ac:dyDescent="0.2">
      <c r="A202" s="6" t="s">
        <v>9</v>
      </c>
      <c r="B202" s="8" t="s">
        <v>451</v>
      </c>
      <c r="C202" s="7" t="s">
        <v>458</v>
      </c>
      <c r="D202" s="8" t="s">
        <v>459</v>
      </c>
      <c r="E202" s="8" t="s">
        <v>20</v>
      </c>
      <c r="F202" s="9" t="s">
        <v>23</v>
      </c>
      <c r="G202" s="9"/>
      <c r="H202" s="284">
        <v>42000</v>
      </c>
      <c r="I202" s="11" t="s">
        <v>124</v>
      </c>
      <c r="J202" s="18" t="s">
        <v>47</v>
      </c>
      <c r="K202" s="27">
        <v>0</v>
      </c>
      <c r="L202" s="7" t="s">
        <v>458</v>
      </c>
    </row>
    <row r="203" spans="1:12" hidden="1" x14ac:dyDescent="0.2">
      <c r="A203" s="6" t="s">
        <v>9</v>
      </c>
      <c r="B203" s="8" t="s">
        <v>451</v>
      </c>
      <c r="C203" s="7" t="s">
        <v>460</v>
      </c>
      <c r="D203" s="8" t="s">
        <v>461</v>
      </c>
      <c r="E203" s="8" t="s">
        <v>20</v>
      </c>
      <c r="F203" s="9" t="s">
        <v>23</v>
      </c>
      <c r="G203" s="9"/>
      <c r="H203" s="284">
        <v>61341</v>
      </c>
      <c r="I203" s="14" t="s">
        <v>50</v>
      </c>
      <c r="J203" s="18" t="s">
        <v>47</v>
      </c>
      <c r="K203" s="27">
        <v>0</v>
      </c>
      <c r="L203" s="7" t="s">
        <v>460</v>
      </c>
    </row>
    <row r="204" spans="1:12" hidden="1" x14ac:dyDescent="0.2">
      <c r="A204" s="6" t="s">
        <v>9</v>
      </c>
      <c r="B204" s="8" t="s">
        <v>451</v>
      </c>
      <c r="C204" s="7" t="s">
        <v>462</v>
      </c>
      <c r="D204" s="8" t="s">
        <v>463</v>
      </c>
      <c r="E204" s="8" t="s">
        <v>20</v>
      </c>
      <c r="F204" s="9" t="s">
        <v>23</v>
      </c>
      <c r="G204" s="9"/>
      <c r="H204" s="284">
        <v>38031.67</v>
      </c>
      <c r="I204" s="14" t="s">
        <v>50</v>
      </c>
      <c r="J204" s="18" t="s">
        <v>47</v>
      </c>
      <c r="K204" s="27" t="s">
        <v>57</v>
      </c>
      <c r="L204" s="7" t="s">
        <v>462</v>
      </c>
    </row>
    <row r="205" spans="1:12" hidden="1" x14ac:dyDescent="0.2">
      <c r="A205" s="6" t="s">
        <v>9</v>
      </c>
      <c r="B205" s="8" t="s">
        <v>451</v>
      </c>
      <c r="C205" s="7" t="s">
        <v>464</v>
      </c>
      <c r="D205" s="8" t="s">
        <v>465</v>
      </c>
      <c r="E205" s="8" t="s">
        <v>32</v>
      </c>
      <c r="F205" s="9">
        <v>36400</v>
      </c>
      <c r="G205" s="9">
        <v>0</v>
      </c>
      <c r="H205" s="284">
        <v>54986.063000000009</v>
      </c>
      <c r="I205" s="14" t="s">
        <v>22</v>
      </c>
      <c r="J205" s="18" t="s">
        <v>47</v>
      </c>
      <c r="K205" s="27">
        <v>0</v>
      </c>
      <c r="L205" s="7" t="s">
        <v>464</v>
      </c>
    </row>
    <row r="206" spans="1:12" hidden="1" x14ac:dyDescent="0.2">
      <c r="A206" s="6" t="s">
        <v>9</v>
      </c>
      <c r="B206" s="8" t="s">
        <v>451</v>
      </c>
      <c r="C206" s="7" t="s">
        <v>466</v>
      </c>
      <c r="D206" s="8" t="s">
        <v>467</v>
      </c>
      <c r="E206" s="8" t="s">
        <v>32</v>
      </c>
      <c r="F206" s="9" t="s">
        <v>23</v>
      </c>
      <c r="G206" s="9"/>
      <c r="H206" s="284">
        <v>2312372.6085000001</v>
      </c>
      <c r="I206" s="14" t="s">
        <v>50</v>
      </c>
      <c r="J206" s="18" t="s">
        <v>47</v>
      </c>
      <c r="K206" s="27">
        <v>0</v>
      </c>
      <c r="L206" s="7" t="s">
        <v>466</v>
      </c>
    </row>
    <row r="207" spans="1:12" hidden="1" x14ac:dyDescent="0.2">
      <c r="A207" s="6" t="s">
        <v>9</v>
      </c>
      <c r="B207" s="8" t="s">
        <v>451</v>
      </c>
      <c r="C207" s="7" t="s">
        <v>468</v>
      </c>
      <c r="D207" s="8" t="s">
        <v>469</v>
      </c>
      <c r="E207" s="8" t="s">
        <v>28</v>
      </c>
      <c r="F207" s="9" t="s">
        <v>23</v>
      </c>
      <c r="G207" s="9"/>
      <c r="H207" s="284">
        <v>1282561.79</v>
      </c>
      <c r="I207" s="14" t="s">
        <v>50</v>
      </c>
      <c r="J207" s="18" t="s">
        <v>47</v>
      </c>
      <c r="K207" s="27">
        <v>0</v>
      </c>
      <c r="L207" s="7" t="s">
        <v>468</v>
      </c>
    </row>
    <row r="208" spans="1:12" hidden="1" x14ac:dyDescent="0.2">
      <c r="A208" s="6" t="s">
        <v>9</v>
      </c>
      <c r="B208" s="8" t="s">
        <v>451</v>
      </c>
      <c r="C208" s="7" t="s">
        <v>470</v>
      </c>
      <c r="D208" s="8" t="s">
        <v>471</v>
      </c>
      <c r="E208" s="8" t="s">
        <v>32</v>
      </c>
      <c r="F208" s="9">
        <v>48500</v>
      </c>
      <c r="G208" s="9">
        <v>48500</v>
      </c>
      <c r="H208" s="284">
        <v>4812888.99</v>
      </c>
      <c r="I208" s="14" t="s">
        <v>50</v>
      </c>
      <c r="J208" s="18" t="s">
        <v>47</v>
      </c>
      <c r="K208" s="27">
        <v>0</v>
      </c>
      <c r="L208" s="7" t="s">
        <v>470</v>
      </c>
    </row>
    <row r="209" spans="1:12" hidden="1" x14ac:dyDescent="0.2">
      <c r="A209" s="6" t="s">
        <v>9</v>
      </c>
      <c r="B209" s="8" t="s">
        <v>451</v>
      </c>
      <c r="C209" s="7" t="s">
        <v>472</v>
      </c>
      <c r="D209" s="8" t="s">
        <v>473</v>
      </c>
      <c r="E209" s="8" t="s">
        <v>20</v>
      </c>
      <c r="F209" s="9" t="s">
        <v>23</v>
      </c>
      <c r="G209" s="9"/>
      <c r="H209" s="284">
        <v>65988.195000000007</v>
      </c>
      <c r="I209" s="14" t="s">
        <v>50</v>
      </c>
      <c r="J209" s="18" t="s">
        <v>47</v>
      </c>
      <c r="K209" s="27">
        <v>0</v>
      </c>
      <c r="L209" s="7" t="s">
        <v>472</v>
      </c>
    </row>
    <row r="210" spans="1:12" hidden="1" x14ac:dyDescent="0.2">
      <c r="A210" s="6" t="s">
        <v>9</v>
      </c>
      <c r="B210" s="8" t="s">
        <v>451</v>
      </c>
      <c r="C210" s="7" t="s">
        <v>474</v>
      </c>
      <c r="D210" s="8" t="s">
        <v>475</v>
      </c>
      <c r="E210" s="8" t="s">
        <v>20</v>
      </c>
      <c r="F210" s="9" t="s">
        <v>23</v>
      </c>
      <c r="G210" s="9"/>
      <c r="H210" s="284">
        <v>198143.09</v>
      </c>
      <c r="I210" s="14" t="s">
        <v>50</v>
      </c>
      <c r="J210" s="18" t="s">
        <v>29</v>
      </c>
      <c r="K210" s="27" t="s">
        <v>57</v>
      </c>
      <c r="L210" s="7" t="s">
        <v>474</v>
      </c>
    </row>
    <row r="211" spans="1:12" hidden="1" x14ac:dyDescent="0.2">
      <c r="A211" s="6" t="s">
        <v>9</v>
      </c>
      <c r="B211" s="8" t="s">
        <v>451</v>
      </c>
      <c r="C211" s="7" t="s">
        <v>476</v>
      </c>
      <c r="D211" s="8" t="s">
        <v>477</v>
      </c>
      <c r="E211" s="8" t="s">
        <v>32</v>
      </c>
      <c r="F211" s="9" t="s">
        <v>23</v>
      </c>
      <c r="G211" s="9"/>
      <c r="H211" s="284">
        <v>995975</v>
      </c>
      <c r="I211" s="14" t="s">
        <v>50</v>
      </c>
      <c r="J211" s="18" t="s">
        <v>16</v>
      </c>
      <c r="K211" s="27">
        <v>145997.51999999999</v>
      </c>
      <c r="L211" s="7" t="s">
        <v>476</v>
      </c>
    </row>
    <row r="212" spans="1:12" hidden="1" x14ac:dyDescent="0.2">
      <c r="A212" s="6" t="s">
        <v>9</v>
      </c>
      <c r="B212" s="8" t="s">
        <v>451</v>
      </c>
      <c r="C212" s="7" t="s">
        <v>478</v>
      </c>
      <c r="D212" s="8" t="s">
        <v>479</v>
      </c>
      <c r="E212" s="8" t="s">
        <v>32</v>
      </c>
      <c r="F212" s="9" t="s">
        <v>23</v>
      </c>
      <c r="G212" s="9"/>
      <c r="H212" s="284">
        <v>26160</v>
      </c>
      <c r="I212" s="14" t="s">
        <v>50</v>
      </c>
      <c r="J212" s="18" t="s">
        <v>47</v>
      </c>
      <c r="K212" s="27">
        <v>0</v>
      </c>
      <c r="L212" s="7" t="s">
        <v>478</v>
      </c>
    </row>
    <row r="213" spans="1:12" hidden="1" x14ac:dyDescent="0.2">
      <c r="A213" s="6" t="s">
        <v>9</v>
      </c>
      <c r="B213" s="8" t="s">
        <v>451</v>
      </c>
      <c r="C213" s="12"/>
      <c r="D213" s="8" t="s">
        <v>480</v>
      </c>
      <c r="E213" s="8" t="s">
        <v>20</v>
      </c>
      <c r="F213" s="9" t="s">
        <v>23</v>
      </c>
      <c r="G213" s="9"/>
      <c r="H213" s="284">
        <v>109876</v>
      </c>
      <c r="I213" s="14" t="s">
        <v>22</v>
      </c>
      <c r="J213" s="18" t="s">
        <v>47</v>
      </c>
      <c r="K213" s="27">
        <v>0</v>
      </c>
      <c r="L213" s="12"/>
    </row>
    <row r="214" spans="1:12" hidden="1" x14ac:dyDescent="0.2">
      <c r="A214" s="6" t="s">
        <v>9</v>
      </c>
      <c r="B214" s="8" t="s">
        <v>451</v>
      </c>
      <c r="C214" s="7" t="s">
        <v>481</v>
      </c>
      <c r="D214" s="8" t="s">
        <v>482</v>
      </c>
      <c r="E214" s="8" t="s">
        <v>32</v>
      </c>
      <c r="F214" s="9" t="s">
        <v>23</v>
      </c>
      <c r="G214" s="9"/>
      <c r="H214" s="284">
        <v>30555939.190000001</v>
      </c>
      <c r="I214" s="14" t="s">
        <v>50</v>
      </c>
      <c r="J214" s="18" t="s">
        <v>47</v>
      </c>
      <c r="K214" s="27">
        <v>0</v>
      </c>
      <c r="L214" s="7" t="s">
        <v>481</v>
      </c>
    </row>
    <row r="215" spans="1:12" x14ac:dyDescent="0.2">
      <c r="A215" s="6" t="s">
        <v>9</v>
      </c>
      <c r="B215" s="8" t="s">
        <v>451</v>
      </c>
      <c r="C215" s="7" t="s">
        <v>483</v>
      </c>
      <c r="D215" s="8" t="s">
        <v>484</v>
      </c>
      <c r="E215" s="8" t="s">
        <v>20</v>
      </c>
      <c r="F215" s="9" t="s">
        <v>23</v>
      </c>
      <c r="G215" s="9"/>
      <c r="H215" s="284">
        <v>1872128.73</v>
      </c>
      <c r="I215" s="11" t="s">
        <v>14</v>
      </c>
      <c r="J215" s="18" t="s">
        <v>47</v>
      </c>
      <c r="K215" s="27">
        <v>0</v>
      </c>
      <c r="L215" s="7" t="s">
        <v>483</v>
      </c>
    </row>
    <row r="216" spans="1:12" hidden="1" x14ac:dyDescent="0.2">
      <c r="A216" s="6" t="s">
        <v>9</v>
      </c>
      <c r="B216" s="8" t="s">
        <v>451</v>
      </c>
      <c r="C216" s="7" t="s">
        <v>485</v>
      </c>
      <c r="D216" s="8" t="s">
        <v>486</v>
      </c>
      <c r="E216" s="8" t="s">
        <v>32</v>
      </c>
      <c r="F216" s="9" t="s">
        <v>23</v>
      </c>
      <c r="G216" s="9"/>
      <c r="H216" s="284">
        <v>186716.66</v>
      </c>
      <c r="I216" s="11" t="s">
        <v>124</v>
      </c>
      <c r="J216" s="18" t="s">
        <v>47</v>
      </c>
      <c r="K216" s="27">
        <v>0</v>
      </c>
      <c r="L216" s="7" t="s">
        <v>485</v>
      </c>
    </row>
    <row r="217" spans="1:12" hidden="1" x14ac:dyDescent="0.2">
      <c r="A217" s="6" t="s">
        <v>9</v>
      </c>
      <c r="B217" s="8" t="s">
        <v>487</v>
      </c>
      <c r="C217" s="7" t="s">
        <v>488</v>
      </c>
      <c r="D217" s="8" t="s">
        <v>489</v>
      </c>
      <c r="E217" s="8" t="s">
        <v>20</v>
      </c>
      <c r="F217" s="9" t="s">
        <v>23</v>
      </c>
      <c r="G217" s="9"/>
      <c r="H217" s="284">
        <v>727585</v>
      </c>
      <c r="I217" s="14" t="s">
        <v>50</v>
      </c>
      <c r="J217" s="18" t="s">
        <v>47</v>
      </c>
      <c r="K217" s="27" t="s">
        <v>57</v>
      </c>
      <c r="L217" s="7" t="s">
        <v>488</v>
      </c>
    </row>
    <row r="218" spans="1:12" hidden="1" x14ac:dyDescent="0.2">
      <c r="A218" s="6" t="s">
        <v>9</v>
      </c>
      <c r="B218" s="8" t="s">
        <v>490</v>
      </c>
      <c r="C218" s="7" t="s">
        <v>491</v>
      </c>
      <c r="D218" s="8" t="s">
        <v>492</v>
      </c>
      <c r="E218" s="8" t="s">
        <v>20</v>
      </c>
      <c r="F218" s="9">
        <v>48000</v>
      </c>
      <c r="G218" s="9">
        <v>0</v>
      </c>
      <c r="H218" s="284">
        <v>48000</v>
      </c>
      <c r="I218" s="14" t="s">
        <v>22</v>
      </c>
      <c r="J218" s="18" t="s">
        <v>23</v>
      </c>
      <c r="K218" s="27">
        <v>48000</v>
      </c>
      <c r="L218" s="7" t="s">
        <v>491</v>
      </c>
    </row>
    <row r="219" spans="1:12" hidden="1" x14ac:dyDescent="0.2">
      <c r="A219" s="6" t="s">
        <v>9</v>
      </c>
      <c r="B219" s="8" t="s">
        <v>490</v>
      </c>
      <c r="C219" s="7" t="s">
        <v>493</v>
      </c>
      <c r="D219" s="8" t="s">
        <v>494</v>
      </c>
      <c r="E219" s="8" t="s">
        <v>20</v>
      </c>
      <c r="F219" s="9" t="s">
        <v>23</v>
      </c>
      <c r="G219" s="9"/>
      <c r="H219" s="284">
        <v>475003.64</v>
      </c>
      <c r="I219" s="14" t="s">
        <v>50</v>
      </c>
      <c r="J219" s="18" t="s">
        <v>29</v>
      </c>
      <c r="K219" s="27">
        <v>475003.64</v>
      </c>
      <c r="L219" s="7" t="s">
        <v>493</v>
      </c>
    </row>
    <row r="220" spans="1:12" hidden="1" x14ac:dyDescent="0.2">
      <c r="A220" s="6" t="s">
        <v>9</v>
      </c>
      <c r="B220" s="8" t="s">
        <v>490</v>
      </c>
      <c r="C220" s="7" t="s">
        <v>770</v>
      </c>
      <c r="D220" s="8" t="s">
        <v>875</v>
      </c>
      <c r="E220" s="8" t="s">
        <v>32</v>
      </c>
      <c r="F220" s="9" t="s">
        <v>23</v>
      </c>
      <c r="G220" s="9"/>
      <c r="H220" s="284">
        <v>1694291.07</v>
      </c>
      <c r="I220" s="16" t="s">
        <v>14</v>
      </c>
      <c r="J220" s="18" t="s">
        <v>47</v>
      </c>
      <c r="K220" s="27">
        <v>0</v>
      </c>
      <c r="L220" s="7" t="s">
        <v>495</v>
      </c>
    </row>
    <row r="221" spans="1:12" hidden="1" x14ac:dyDescent="0.2">
      <c r="B221" s="8" t="s">
        <v>451</v>
      </c>
      <c r="C221" s="17" t="s">
        <v>496</v>
      </c>
      <c r="D221" s="12" t="s">
        <v>497</v>
      </c>
      <c r="E221" s="12" t="s">
        <v>32</v>
      </c>
      <c r="F221" s="12"/>
      <c r="G221" s="12"/>
      <c r="H221" s="20">
        <v>132676.07999999999</v>
      </c>
      <c r="I221" s="18" t="s">
        <v>22</v>
      </c>
      <c r="J221" s="18" t="s">
        <v>47</v>
      </c>
      <c r="K221" s="27">
        <v>0</v>
      </c>
      <c r="L221" s="17" t="s">
        <v>496</v>
      </c>
    </row>
    <row r="222" spans="1:12" hidden="1" x14ac:dyDescent="0.2">
      <c r="B222" s="12" t="s">
        <v>361</v>
      </c>
      <c r="C222" s="19" t="s">
        <v>498</v>
      </c>
      <c r="D222" s="19" t="s">
        <v>499</v>
      </c>
      <c r="E222" s="12" t="s">
        <v>20</v>
      </c>
      <c r="F222" s="12"/>
      <c r="G222" s="12"/>
      <c r="H222" s="286">
        <v>53300</v>
      </c>
      <c r="I222" s="11" t="s">
        <v>124</v>
      </c>
      <c r="J222" s="18" t="s">
        <v>47</v>
      </c>
      <c r="K222" s="18"/>
      <c r="L222" s="19" t="s">
        <v>498</v>
      </c>
    </row>
    <row r="223" spans="1:12" hidden="1" x14ac:dyDescent="0.2">
      <c r="B223" s="12" t="s">
        <v>500</v>
      </c>
      <c r="C223" s="12" t="s">
        <v>501</v>
      </c>
      <c r="D223" s="19" t="s">
        <v>502</v>
      </c>
      <c r="E223" s="12" t="s">
        <v>20</v>
      </c>
      <c r="F223" s="12"/>
      <c r="G223" s="12"/>
      <c r="H223" s="20">
        <v>529170</v>
      </c>
      <c r="I223" s="18" t="s">
        <v>124</v>
      </c>
      <c r="J223" s="18" t="s">
        <v>47</v>
      </c>
      <c r="K223" s="18"/>
      <c r="L223" s="12" t="s">
        <v>501</v>
      </c>
    </row>
    <row r="224" spans="1:12" hidden="1" x14ac:dyDescent="0.2">
      <c r="B224" s="12" t="s">
        <v>323</v>
      </c>
      <c r="C224" s="12"/>
      <c r="D224" s="12" t="s">
        <v>503</v>
      </c>
      <c r="E224" s="12" t="s">
        <v>105</v>
      </c>
      <c r="F224" s="21"/>
      <c r="G224" s="12"/>
      <c r="H224" s="20">
        <v>900000</v>
      </c>
      <c r="I224" s="18" t="s">
        <v>106</v>
      </c>
      <c r="J224" s="18" t="s">
        <v>47</v>
      </c>
      <c r="K224" s="18"/>
      <c r="L224" s="12"/>
    </row>
    <row r="225" spans="2:12" hidden="1" x14ac:dyDescent="0.2">
      <c r="B225" s="12" t="s">
        <v>313</v>
      </c>
      <c r="C225" s="12"/>
      <c r="D225" s="12" t="s">
        <v>504</v>
      </c>
      <c r="E225" s="12" t="s">
        <v>105</v>
      </c>
      <c r="F225" s="12"/>
      <c r="G225" s="12"/>
      <c r="H225" s="20">
        <v>900000</v>
      </c>
      <c r="I225" s="18" t="s">
        <v>106</v>
      </c>
      <c r="J225" s="18" t="s">
        <v>47</v>
      </c>
      <c r="K225" s="18"/>
      <c r="L225" s="12"/>
    </row>
    <row r="226" spans="2:12" hidden="1" x14ac:dyDescent="0.2">
      <c r="B226" s="8" t="s">
        <v>217</v>
      </c>
      <c r="C226" s="7"/>
      <c r="D226" s="8" t="s">
        <v>505</v>
      </c>
      <c r="E226" s="8" t="s">
        <v>105</v>
      </c>
      <c r="F226" s="12"/>
      <c r="G226" s="12"/>
      <c r="H226" s="22">
        <v>900000</v>
      </c>
      <c r="I226" s="18" t="s">
        <v>106</v>
      </c>
      <c r="J226" s="18" t="s">
        <v>47</v>
      </c>
      <c r="K226" s="18"/>
      <c r="L226" s="7"/>
    </row>
    <row r="227" spans="2:12" hidden="1" x14ac:dyDescent="0.2">
      <c r="B227" s="12" t="s">
        <v>226</v>
      </c>
      <c r="C227" s="12"/>
      <c r="D227" s="12" t="s">
        <v>506</v>
      </c>
      <c r="E227" s="12" t="s">
        <v>105</v>
      </c>
      <c r="F227" s="12"/>
      <c r="G227" s="12"/>
      <c r="H227" s="20">
        <v>900000</v>
      </c>
      <c r="I227" s="18" t="s">
        <v>106</v>
      </c>
      <c r="J227" s="18" t="s">
        <v>47</v>
      </c>
      <c r="K227" s="18"/>
      <c r="L227" s="12"/>
    </row>
    <row r="228" spans="2:12" hidden="1" x14ac:dyDescent="0.2">
      <c r="B228" s="12" t="s">
        <v>192</v>
      </c>
      <c r="C228" s="12"/>
      <c r="D228" s="12" t="s">
        <v>507</v>
      </c>
      <c r="E228" s="12" t="s">
        <v>105</v>
      </c>
      <c r="F228" s="12"/>
      <c r="G228" s="12"/>
      <c r="H228" s="20">
        <f>900000*4</f>
        <v>3600000</v>
      </c>
      <c r="I228" s="18" t="s">
        <v>106</v>
      </c>
      <c r="J228" s="18" t="s">
        <v>47</v>
      </c>
      <c r="K228" s="18"/>
      <c r="L228" s="12"/>
    </row>
    <row r="229" spans="2:12" hidden="1" x14ac:dyDescent="0.2">
      <c r="B229" s="12" t="s">
        <v>17</v>
      </c>
      <c r="C229" s="12"/>
      <c r="D229" s="12" t="s">
        <v>508</v>
      </c>
      <c r="E229" s="12" t="s">
        <v>105</v>
      </c>
      <c r="F229" s="12"/>
      <c r="G229" s="12"/>
      <c r="H229" s="20">
        <v>900000</v>
      </c>
      <c r="I229" s="18" t="s">
        <v>106</v>
      </c>
      <c r="J229" s="18" t="s">
        <v>47</v>
      </c>
      <c r="K229" s="18"/>
      <c r="L229" s="12"/>
    </row>
    <row r="230" spans="2:12" hidden="1" x14ac:dyDescent="0.2">
      <c r="B230" s="12" t="s">
        <v>165</v>
      </c>
      <c r="C230" s="12"/>
      <c r="D230" s="12" t="s">
        <v>509</v>
      </c>
      <c r="E230" s="21" t="s">
        <v>105</v>
      </c>
      <c r="F230" s="12"/>
      <c r="G230" s="12"/>
      <c r="H230" s="20">
        <v>654641.18999999994</v>
      </c>
      <c r="I230" s="18" t="s">
        <v>106</v>
      </c>
      <c r="J230" s="18" t="s">
        <v>47</v>
      </c>
      <c r="K230" s="18"/>
      <c r="L230" s="12"/>
    </row>
    <row r="231" spans="2:12" hidden="1" x14ac:dyDescent="0.2">
      <c r="B231" s="12" t="s">
        <v>165</v>
      </c>
      <c r="C231" s="12"/>
      <c r="D231" s="12" t="s">
        <v>510</v>
      </c>
      <c r="E231" s="21" t="s">
        <v>105</v>
      </c>
      <c r="F231" s="12"/>
      <c r="G231" s="12"/>
      <c r="H231" s="20">
        <v>565319.55000000005</v>
      </c>
      <c r="I231" s="18" t="s">
        <v>106</v>
      </c>
      <c r="J231" s="18" t="s">
        <v>47</v>
      </c>
      <c r="K231" s="18"/>
      <c r="L231" s="12"/>
    </row>
    <row r="232" spans="2:12" hidden="1" x14ac:dyDescent="0.2">
      <c r="B232" s="12" t="s">
        <v>158</v>
      </c>
      <c r="C232" s="12"/>
      <c r="D232" s="12" t="s">
        <v>511</v>
      </c>
      <c r="E232" s="22" t="s">
        <v>105</v>
      </c>
      <c r="F232" s="12"/>
      <c r="G232" s="12"/>
      <c r="H232" s="20">
        <v>900000</v>
      </c>
      <c r="I232" s="18" t="s">
        <v>106</v>
      </c>
      <c r="J232" s="18" t="s">
        <v>47</v>
      </c>
      <c r="K232" s="18"/>
      <c r="L232" s="12"/>
    </row>
    <row r="233" spans="2:12" hidden="1" x14ac:dyDescent="0.2">
      <c r="B233" s="12" t="s">
        <v>171</v>
      </c>
      <c r="C233" s="12"/>
      <c r="D233" s="12" t="s">
        <v>512</v>
      </c>
      <c r="E233" s="12" t="s">
        <v>105</v>
      </c>
      <c r="F233" s="21"/>
      <c r="G233" s="12"/>
      <c r="H233" s="20">
        <v>900000</v>
      </c>
      <c r="I233" s="18" t="s">
        <v>106</v>
      </c>
      <c r="J233" s="18" t="s">
        <v>47</v>
      </c>
      <c r="K233" s="18"/>
      <c r="L233" s="12"/>
    </row>
    <row r="234" spans="2:12" hidden="1" x14ac:dyDescent="0.2">
      <c r="B234" s="8" t="s">
        <v>139</v>
      </c>
      <c r="C234" s="12"/>
      <c r="D234" s="12" t="s">
        <v>513</v>
      </c>
      <c r="E234" s="12" t="s">
        <v>105</v>
      </c>
      <c r="F234" s="12"/>
      <c r="G234" s="12"/>
      <c r="H234" s="20">
        <v>828227.69</v>
      </c>
      <c r="I234" s="18" t="s">
        <v>106</v>
      </c>
      <c r="J234" s="18" t="s">
        <v>47</v>
      </c>
      <c r="K234" s="18"/>
      <c r="L234" s="12"/>
    </row>
    <row r="235" spans="2:12" hidden="1" x14ac:dyDescent="0.2">
      <c r="B235" s="8" t="s">
        <v>17</v>
      </c>
      <c r="C235" s="12"/>
      <c r="D235" s="12" t="s">
        <v>514</v>
      </c>
      <c r="E235" s="12" t="s">
        <v>105</v>
      </c>
      <c r="F235" s="21"/>
      <c r="G235" s="12"/>
      <c r="H235" s="20">
        <v>900000</v>
      </c>
      <c r="I235" s="18" t="s">
        <v>106</v>
      </c>
      <c r="J235" s="18" t="s">
        <v>47</v>
      </c>
      <c r="K235" s="18"/>
      <c r="L235" s="12"/>
    </row>
    <row r="236" spans="2:12" hidden="1" x14ac:dyDescent="0.2">
      <c r="B236" s="8" t="s">
        <v>17</v>
      </c>
      <c r="C236" s="12"/>
      <c r="D236" s="12" t="s">
        <v>515</v>
      </c>
      <c r="E236" s="12" t="s">
        <v>105</v>
      </c>
      <c r="F236" s="23"/>
      <c r="G236" s="12"/>
      <c r="H236" s="20">
        <v>660988.93999999994</v>
      </c>
      <c r="I236" s="18" t="s">
        <v>106</v>
      </c>
      <c r="J236" s="18" t="s">
        <v>47</v>
      </c>
      <c r="K236" s="18"/>
      <c r="L236" s="12"/>
    </row>
    <row r="237" spans="2:12" hidden="1" x14ac:dyDescent="0.2">
      <c r="B237" s="8" t="s">
        <v>341</v>
      </c>
      <c r="C237" s="12"/>
      <c r="D237" s="12" t="s">
        <v>516</v>
      </c>
      <c r="E237" s="12" t="s">
        <v>105</v>
      </c>
      <c r="F237" s="12"/>
      <c r="G237" s="12"/>
      <c r="H237" s="20">
        <v>900000</v>
      </c>
      <c r="I237" s="18" t="s">
        <v>106</v>
      </c>
      <c r="J237" s="18" t="s">
        <v>47</v>
      </c>
      <c r="K237" s="18"/>
      <c r="L237" s="12"/>
    </row>
    <row r="238" spans="2:12" hidden="1" x14ac:dyDescent="0.2">
      <c r="B238" s="8" t="s">
        <v>143</v>
      </c>
      <c r="C238" s="12"/>
      <c r="D238" s="24" t="s">
        <v>517</v>
      </c>
      <c r="E238" s="12" t="s">
        <v>105</v>
      </c>
      <c r="F238" s="12"/>
      <c r="G238" s="12"/>
      <c r="H238" s="20">
        <f>900000*3</f>
        <v>2700000</v>
      </c>
      <c r="I238" s="18" t="s">
        <v>106</v>
      </c>
      <c r="J238" s="18" t="s">
        <v>47</v>
      </c>
      <c r="K238" s="18"/>
      <c r="L238" s="12"/>
    </row>
    <row r="239" spans="2:12" hidden="1" x14ac:dyDescent="0.2">
      <c r="B239" s="12" t="s">
        <v>245</v>
      </c>
      <c r="C239" s="12"/>
      <c r="D239" s="12" t="s">
        <v>518</v>
      </c>
      <c r="E239" s="12" t="s">
        <v>105</v>
      </c>
      <c r="F239" s="12"/>
      <c r="G239" s="12"/>
      <c r="H239" s="20">
        <v>900000</v>
      </c>
      <c r="I239" s="18" t="s">
        <v>106</v>
      </c>
      <c r="J239" s="18" t="s">
        <v>47</v>
      </c>
      <c r="K239" s="18"/>
      <c r="L239" s="12"/>
    </row>
    <row r="240" spans="2:12" hidden="1" x14ac:dyDescent="0.2">
      <c r="B240" s="12" t="s">
        <v>451</v>
      </c>
      <c r="C240" s="12"/>
      <c r="D240" s="12" t="s">
        <v>519</v>
      </c>
      <c r="E240" s="12" t="s">
        <v>105</v>
      </c>
      <c r="F240" s="12"/>
      <c r="G240" s="12"/>
      <c r="H240" s="20">
        <v>349129.24</v>
      </c>
      <c r="I240" s="18" t="s">
        <v>106</v>
      </c>
      <c r="J240" s="18" t="s">
        <v>47</v>
      </c>
      <c r="K240" s="18"/>
      <c r="L240" s="12"/>
    </row>
    <row r="241" spans="2:12" hidden="1" x14ac:dyDescent="0.2">
      <c r="B241" s="12" t="s">
        <v>451</v>
      </c>
      <c r="C241" s="12"/>
      <c r="D241" s="12" t="s">
        <v>520</v>
      </c>
      <c r="E241" s="12" t="s">
        <v>105</v>
      </c>
      <c r="F241" s="12"/>
      <c r="G241" s="12"/>
      <c r="H241" s="20">
        <v>579004.23</v>
      </c>
      <c r="I241" s="18" t="s">
        <v>106</v>
      </c>
      <c r="J241" s="18" t="s">
        <v>47</v>
      </c>
      <c r="K241" s="18"/>
      <c r="L241" s="12"/>
    </row>
    <row r="242" spans="2:12" hidden="1" x14ac:dyDescent="0.2">
      <c r="B242" s="12" t="s">
        <v>451</v>
      </c>
      <c r="C242" s="12"/>
      <c r="D242" s="12" t="s">
        <v>521</v>
      </c>
      <c r="E242" s="12" t="s">
        <v>105</v>
      </c>
      <c r="F242" s="12"/>
      <c r="G242" s="12"/>
      <c r="H242" s="20">
        <v>444961.03</v>
      </c>
      <c r="I242" s="18" t="s">
        <v>106</v>
      </c>
      <c r="J242" s="18" t="s">
        <v>47</v>
      </c>
      <c r="K242" s="18"/>
      <c r="L242" s="12"/>
    </row>
    <row r="243" spans="2:12" hidden="1" x14ac:dyDescent="0.2">
      <c r="B243" s="12" t="s">
        <v>451</v>
      </c>
      <c r="C243" s="12"/>
      <c r="D243" s="12" t="s">
        <v>522</v>
      </c>
      <c r="E243" s="12" t="s">
        <v>105</v>
      </c>
      <c r="F243" s="12"/>
      <c r="G243" s="12"/>
      <c r="H243" s="20">
        <v>202750.9</v>
      </c>
      <c r="I243" s="18" t="s">
        <v>106</v>
      </c>
      <c r="J243" s="18" t="s">
        <v>47</v>
      </c>
      <c r="K243" s="18"/>
      <c r="L243" s="12"/>
    </row>
    <row r="244" spans="2:12" hidden="1" x14ac:dyDescent="0.2">
      <c r="B244" s="12" t="s">
        <v>451</v>
      </c>
      <c r="C244" s="12"/>
      <c r="D244" s="12" t="s">
        <v>523</v>
      </c>
      <c r="E244" s="12" t="s">
        <v>105</v>
      </c>
      <c r="F244" s="12"/>
      <c r="G244" s="12"/>
      <c r="H244" s="20">
        <v>203152.53</v>
      </c>
      <c r="I244" s="18" t="s">
        <v>106</v>
      </c>
      <c r="J244" s="18" t="s">
        <v>47</v>
      </c>
      <c r="K244" s="18"/>
      <c r="L244" s="12"/>
    </row>
    <row r="245" spans="2:12" hidden="1" x14ac:dyDescent="0.2">
      <c r="B245" s="12" t="s">
        <v>451</v>
      </c>
      <c r="C245" s="12"/>
      <c r="D245" s="12" t="s">
        <v>524</v>
      </c>
      <c r="E245" s="12" t="s">
        <v>105</v>
      </c>
      <c r="F245" s="12"/>
      <c r="G245" s="12"/>
      <c r="H245" s="20">
        <v>35707.730000000003</v>
      </c>
      <c r="I245" s="18" t="s">
        <v>106</v>
      </c>
      <c r="J245" s="18" t="s">
        <v>47</v>
      </c>
      <c r="K245" s="18"/>
      <c r="L245" s="12"/>
    </row>
    <row r="246" spans="2:12" hidden="1" x14ac:dyDescent="0.2">
      <c r="B246" s="12" t="s">
        <v>451</v>
      </c>
      <c r="C246" s="12"/>
      <c r="D246" s="12" t="s">
        <v>525</v>
      </c>
      <c r="E246" s="12" t="s">
        <v>105</v>
      </c>
      <c r="F246" s="12"/>
      <c r="G246" s="12"/>
      <c r="H246" s="20">
        <v>386121.32</v>
      </c>
      <c r="I246" s="18" t="s">
        <v>106</v>
      </c>
      <c r="J246" s="18" t="s">
        <v>47</v>
      </c>
      <c r="K246" s="18"/>
      <c r="L246" s="12"/>
    </row>
    <row r="247" spans="2:12" hidden="1" x14ac:dyDescent="0.2">
      <c r="B247" s="12" t="s">
        <v>451</v>
      </c>
      <c r="C247" s="12"/>
      <c r="D247" s="12" t="s">
        <v>526</v>
      </c>
      <c r="E247" s="12" t="s">
        <v>105</v>
      </c>
      <c r="F247" s="12"/>
      <c r="G247" s="12"/>
      <c r="H247" s="20">
        <v>678722.5</v>
      </c>
      <c r="I247" s="18" t="s">
        <v>106</v>
      </c>
      <c r="J247" s="18" t="s">
        <v>47</v>
      </c>
      <c r="K247" s="18"/>
      <c r="L247" s="12"/>
    </row>
    <row r="248" spans="2:12" hidden="1" x14ac:dyDescent="0.2">
      <c r="B248" s="12" t="s">
        <v>451</v>
      </c>
      <c r="C248" s="12"/>
      <c r="D248" s="12" t="s">
        <v>527</v>
      </c>
      <c r="E248" s="12" t="s">
        <v>105</v>
      </c>
      <c r="F248" s="12"/>
      <c r="G248" s="12"/>
      <c r="H248" s="20">
        <v>119394.97</v>
      </c>
      <c r="I248" s="18" t="s">
        <v>106</v>
      </c>
      <c r="J248" s="18" t="s">
        <v>47</v>
      </c>
      <c r="K248" s="18"/>
      <c r="L248" s="12"/>
    </row>
    <row r="249" spans="2:12" hidden="1" x14ac:dyDescent="0.2">
      <c r="B249" s="12" t="s">
        <v>451</v>
      </c>
      <c r="C249" s="12"/>
      <c r="D249" s="12" t="s">
        <v>528</v>
      </c>
      <c r="E249" s="12" t="s">
        <v>105</v>
      </c>
      <c r="F249" s="12"/>
      <c r="G249" s="12"/>
      <c r="H249" s="20">
        <v>446823.09</v>
      </c>
      <c r="I249" s="18" t="s">
        <v>106</v>
      </c>
      <c r="J249" s="18" t="s">
        <v>47</v>
      </c>
      <c r="K249" s="18"/>
      <c r="L249" s="12"/>
    </row>
    <row r="250" spans="2:12" hidden="1" x14ac:dyDescent="0.2">
      <c r="B250" s="12" t="s">
        <v>451</v>
      </c>
      <c r="C250" s="12"/>
      <c r="D250" s="12" t="s">
        <v>529</v>
      </c>
      <c r="E250" s="12" t="s">
        <v>105</v>
      </c>
      <c r="F250" s="12"/>
      <c r="G250" s="12"/>
      <c r="H250" s="20">
        <v>3695175.29</v>
      </c>
      <c r="I250" s="18" t="s">
        <v>106</v>
      </c>
      <c r="J250" s="18" t="s">
        <v>47</v>
      </c>
      <c r="K250" s="18"/>
      <c r="L250" s="12"/>
    </row>
    <row r="251" spans="2:12" hidden="1" x14ac:dyDescent="0.2">
      <c r="B251" s="12" t="s">
        <v>451</v>
      </c>
      <c r="C251" s="12"/>
      <c r="D251" s="12" t="s">
        <v>530</v>
      </c>
      <c r="E251" s="12" t="s">
        <v>105</v>
      </c>
      <c r="F251" s="12"/>
      <c r="G251" s="12"/>
      <c r="H251" s="20">
        <v>694062.48</v>
      </c>
      <c r="I251" s="18" t="s">
        <v>106</v>
      </c>
      <c r="J251" s="18" t="s">
        <v>47</v>
      </c>
      <c r="K251" s="18"/>
      <c r="L251" s="12"/>
    </row>
    <row r="252" spans="2:12" hidden="1" x14ac:dyDescent="0.2">
      <c r="B252" s="12" t="s">
        <v>451</v>
      </c>
      <c r="C252" s="12"/>
      <c r="D252" s="12" t="s">
        <v>531</v>
      </c>
      <c r="E252" s="12" t="s">
        <v>105</v>
      </c>
      <c r="F252" s="12"/>
      <c r="G252" s="12"/>
      <c r="H252" s="20">
        <v>574382.99</v>
      </c>
      <c r="I252" s="18" t="s">
        <v>106</v>
      </c>
      <c r="J252" s="18" t="s">
        <v>47</v>
      </c>
      <c r="K252" s="18"/>
      <c r="L252" s="12"/>
    </row>
    <row r="253" spans="2:12" hidden="1" x14ac:dyDescent="0.2">
      <c r="B253" s="12" t="s">
        <v>451</v>
      </c>
      <c r="C253" s="12"/>
      <c r="D253" s="12" t="s">
        <v>532</v>
      </c>
      <c r="E253" s="12" t="s">
        <v>105</v>
      </c>
      <c r="F253" s="12"/>
      <c r="G253" s="12"/>
      <c r="H253" s="20">
        <v>739071.82</v>
      </c>
      <c r="I253" s="18" t="s">
        <v>106</v>
      </c>
      <c r="J253" s="18" t="s">
        <v>47</v>
      </c>
      <c r="K253" s="18"/>
      <c r="L253" s="12"/>
    </row>
    <row r="254" spans="2:12" hidden="1" x14ac:dyDescent="0.2">
      <c r="B254" s="12" t="s">
        <v>451</v>
      </c>
      <c r="C254" s="12"/>
      <c r="D254" s="12" t="s">
        <v>533</v>
      </c>
      <c r="E254" s="12" t="s">
        <v>105</v>
      </c>
      <c r="F254" s="12"/>
      <c r="G254" s="12"/>
      <c r="H254" s="20">
        <v>395779.75</v>
      </c>
      <c r="I254" s="18" t="s">
        <v>106</v>
      </c>
      <c r="J254" s="18" t="s">
        <v>47</v>
      </c>
      <c r="K254" s="18"/>
      <c r="L254" s="12"/>
    </row>
    <row r="255" spans="2:12" hidden="1" x14ac:dyDescent="0.2">
      <c r="B255" s="8" t="s">
        <v>298</v>
      </c>
      <c r="C255" s="12"/>
      <c r="D255" s="12" t="s">
        <v>534</v>
      </c>
      <c r="E255" s="12" t="s">
        <v>105</v>
      </c>
      <c r="F255" s="12"/>
      <c r="G255" s="12"/>
      <c r="H255" s="20">
        <v>700000</v>
      </c>
      <c r="I255" s="18" t="s">
        <v>106</v>
      </c>
      <c r="J255" s="18" t="s">
        <v>47</v>
      </c>
      <c r="K255" s="18"/>
      <c r="L255" s="12"/>
    </row>
    <row r="256" spans="2:12" hidden="1" x14ac:dyDescent="0.2">
      <c r="B256" s="8" t="s">
        <v>361</v>
      </c>
      <c r="C256" s="12"/>
      <c r="D256" s="12" t="s">
        <v>535</v>
      </c>
      <c r="E256" s="12" t="s">
        <v>105</v>
      </c>
      <c r="F256" s="12"/>
      <c r="G256" s="12"/>
      <c r="H256" s="20">
        <v>270000</v>
      </c>
      <c r="I256" s="18" t="s">
        <v>106</v>
      </c>
      <c r="J256" s="18" t="s">
        <v>47</v>
      </c>
      <c r="K256" s="18"/>
      <c r="L256" s="12"/>
    </row>
    <row r="257" spans="2:12" hidden="1" x14ac:dyDescent="0.2">
      <c r="B257" s="8" t="s">
        <v>341</v>
      </c>
      <c r="C257" s="12"/>
      <c r="D257" s="12" t="s">
        <v>536</v>
      </c>
      <c r="E257" s="12" t="s">
        <v>105</v>
      </c>
      <c r="F257" s="12"/>
      <c r="G257" s="12"/>
      <c r="H257" s="20">
        <v>621829.41</v>
      </c>
      <c r="I257" s="18" t="s">
        <v>106</v>
      </c>
      <c r="J257" s="18" t="s">
        <v>47</v>
      </c>
      <c r="K257" s="18"/>
      <c r="L257" s="12"/>
    </row>
    <row r="258" spans="2:12" hidden="1" x14ac:dyDescent="0.2">
      <c r="B258" s="8" t="s">
        <v>313</v>
      </c>
      <c r="C258" s="12"/>
      <c r="D258" s="12" t="s">
        <v>537</v>
      </c>
      <c r="E258" s="12" t="s">
        <v>105</v>
      </c>
      <c r="F258" s="12"/>
      <c r="G258" s="12"/>
      <c r="H258" s="20" t="s">
        <v>150</v>
      </c>
      <c r="I258" s="18" t="s">
        <v>106</v>
      </c>
      <c r="J258" s="18" t="s">
        <v>47</v>
      </c>
      <c r="K258" s="18"/>
      <c r="L258" s="12"/>
    </row>
    <row r="259" spans="2:12" hidden="1" x14ac:dyDescent="0.2">
      <c r="B259" s="8" t="s">
        <v>165</v>
      </c>
      <c r="C259" s="12"/>
      <c r="D259" s="12" t="s">
        <v>538</v>
      </c>
      <c r="E259" s="12" t="s">
        <v>105</v>
      </c>
      <c r="F259" s="12"/>
      <c r="G259" s="12"/>
      <c r="H259" s="20" t="s">
        <v>150</v>
      </c>
      <c r="I259" s="18" t="s">
        <v>106</v>
      </c>
      <c r="J259" s="18" t="s">
        <v>47</v>
      </c>
      <c r="K259" s="18"/>
      <c r="L259" s="12"/>
    </row>
    <row r="260" spans="2:12" hidden="1" x14ac:dyDescent="0.2">
      <c r="B260" s="12" t="s">
        <v>405</v>
      </c>
      <c r="C260" s="12"/>
      <c r="D260" s="12" t="s">
        <v>539</v>
      </c>
      <c r="E260" s="12" t="s">
        <v>13</v>
      </c>
      <c r="F260" s="12"/>
      <c r="G260" s="12"/>
      <c r="H260" s="287">
        <v>1834851.3579487181</v>
      </c>
      <c r="I260" s="18" t="s">
        <v>106</v>
      </c>
      <c r="J260" s="18" t="s">
        <v>47</v>
      </c>
      <c r="K260" s="18"/>
      <c r="L260" s="12"/>
    </row>
    <row r="261" spans="2:12" hidden="1" x14ac:dyDescent="0.2">
      <c r="B261" s="12" t="s">
        <v>192</v>
      </c>
      <c r="C261" s="12"/>
      <c r="D261" s="12" t="s">
        <v>540</v>
      </c>
      <c r="E261" s="12" t="s">
        <v>13</v>
      </c>
      <c r="F261" s="12"/>
      <c r="G261" s="12"/>
      <c r="H261" s="20">
        <v>496512.88533965242</v>
      </c>
      <c r="I261" s="18" t="s">
        <v>106</v>
      </c>
      <c r="J261" s="18" t="s">
        <v>47</v>
      </c>
      <c r="K261" s="18"/>
      <c r="L261" s="12"/>
    </row>
    <row r="262" spans="2:12" hidden="1" x14ac:dyDescent="0.2">
      <c r="B262" s="12" t="s">
        <v>361</v>
      </c>
      <c r="C262" s="12"/>
      <c r="D262" s="12" t="s">
        <v>541</v>
      </c>
      <c r="E262" s="12" t="s">
        <v>13</v>
      </c>
      <c r="F262" s="12"/>
      <c r="G262" s="12"/>
      <c r="H262" s="20">
        <v>2970508.5135341119</v>
      </c>
      <c r="I262" s="18" t="s">
        <v>106</v>
      </c>
      <c r="J262" s="18" t="s">
        <v>47</v>
      </c>
      <c r="K262" s="18"/>
      <c r="L262" s="12"/>
    </row>
    <row r="263" spans="2:12" hidden="1" x14ac:dyDescent="0.2">
      <c r="B263" s="12" t="s">
        <v>542</v>
      </c>
      <c r="C263" s="12"/>
      <c r="D263" s="12" t="s">
        <v>543</v>
      </c>
      <c r="E263" s="12" t="s">
        <v>13</v>
      </c>
      <c r="F263" s="12"/>
      <c r="G263" s="12"/>
      <c r="H263" s="20"/>
      <c r="I263" s="18"/>
      <c r="J263" s="18"/>
      <c r="K263" s="18"/>
      <c r="L263" s="12"/>
    </row>
    <row r="264" spans="2:12" hidden="1" x14ac:dyDescent="0.2">
      <c r="B264" s="8" t="s">
        <v>323</v>
      </c>
      <c r="C264" s="12"/>
      <c r="D264" s="12" t="s">
        <v>544</v>
      </c>
      <c r="E264" s="12" t="s">
        <v>13</v>
      </c>
      <c r="F264" s="12"/>
      <c r="G264" s="12"/>
      <c r="H264" s="20">
        <v>161797.88546752647</v>
      </c>
      <c r="I264" s="18" t="s">
        <v>545</v>
      </c>
      <c r="J264" s="18" t="s">
        <v>47</v>
      </c>
      <c r="K264" s="18"/>
      <c r="L264" s="12"/>
    </row>
    <row r="265" spans="2:12" hidden="1" x14ac:dyDescent="0.2">
      <c r="B265" s="8" t="s">
        <v>17</v>
      </c>
      <c r="C265" s="12"/>
      <c r="D265" s="12" t="s">
        <v>546</v>
      </c>
      <c r="E265" s="12" t="s">
        <v>13</v>
      </c>
      <c r="F265" s="12"/>
      <c r="G265" s="12"/>
      <c r="H265" s="20">
        <v>626584.30490550166</v>
      </c>
      <c r="I265" s="18" t="s">
        <v>545</v>
      </c>
      <c r="J265" s="18" t="s">
        <v>47</v>
      </c>
      <c r="K265" s="18"/>
      <c r="L265" s="12"/>
    </row>
    <row r="266" spans="2:12" hidden="1" x14ac:dyDescent="0.2">
      <c r="B266" s="8" t="s">
        <v>17</v>
      </c>
      <c r="C266" s="12"/>
      <c r="D266" s="12" t="s">
        <v>547</v>
      </c>
      <c r="E266" s="12" t="s">
        <v>13</v>
      </c>
      <c r="F266" s="12"/>
      <c r="G266" s="12"/>
      <c r="H266" s="20">
        <v>275897.64666666667</v>
      </c>
      <c r="I266" s="18" t="s">
        <v>545</v>
      </c>
      <c r="J266" s="18" t="s">
        <v>47</v>
      </c>
      <c r="K266" s="18"/>
      <c r="L266" s="12"/>
    </row>
    <row r="267" spans="2:12" hidden="1" x14ac:dyDescent="0.2">
      <c r="B267" s="12" t="s">
        <v>17</v>
      </c>
      <c r="C267" s="17" t="s">
        <v>832</v>
      </c>
      <c r="D267" s="12" t="s">
        <v>834</v>
      </c>
      <c r="E267" s="12" t="s">
        <v>32</v>
      </c>
      <c r="F267" s="12"/>
      <c r="G267" s="12"/>
      <c r="H267" s="20">
        <v>555000</v>
      </c>
      <c r="I267" s="11" t="s">
        <v>124</v>
      </c>
      <c r="J267" s="18" t="s">
        <v>47</v>
      </c>
      <c r="K267" s="27">
        <v>0</v>
      </c>
      <c r="L267" s="12"/>
    </row>
    <row r="268" spans="2:12" hidden="1" x14ac:dyDescent="0.2">
      <c r="B268" s="12" t="s">
        <v>558</v>
      </c>
      <c r="C268" s="17" t="s">
        <v>841</v>
      </c>
      <c r="D268" s="12" t="s">
        <v>842</v>
      </c>
      <c r="E268" s="12" t="s">
        <v>32</v>
      </c>
      <c r="F268" s="12"/>
      <c r="G268" s="12"/>
      <c r="H268" s="20">
        <v>149409.5</v>
      </c>
      <c r="I268" s="11" t="s">
        <v>124</v>
      </c>
      <c r="J268" s="18" t="s">
        <v>47</v>
      </c>
      <c r="K268" s="27">
        <v>0</v>
      </c>
      <c r="L268" s="12"/>
    </row>
    <row r="269" spans="2:12" hidden="1" x14ac:dyDescent="0.2">
      <c r="B269" s="12" t="s">
        <v>558</v>
      </c>
      <c r="C269" s="17" t="s">
        <v>840</v>
      </c>
      <c r="D269" s="12" t="s">
        <v>844</v>
      </c>
      <c r="E269" s="12" t="s">
        <v>32</v>
      </c>
      <c r="F269" s="12"/>
      <c r="G269" s="12"/>
      <c r="H269" s="20">
        <v>201078.36</v>
      </c>
      <c r="I269" s="11" t="s">
        <v>124</v>
      </c>
      <c r="J269" s="18" t="s">
        <v>47</v>
      </c>
      <c r="K269" s="27">
        <v>0</v>
      </c>
      <c r="L269" s="12"/>
    </row>
    <row r="270" spans="2:12" s="47" customFormat="1" hidden="1" x14ac:dyDescent="0.2">
      <c r="B270" s="289" t="s">
        <v>17</v>
      </c>
      <c r="C270" s="290" t="s">
        <v>847</v>
      </c>
      <c r="D270" s="291" t="s">
        <v>848</v>
      </c>
      <c r="E270" s="291" t="s">
        <v>20</v>
      </c>
      <c r="F270" s="291"/>
      <c r="G270" s="291"/>
      <c r="H270" s="292">
        <v>121251.41</v>
      </c>
      <c r="I270" s="293" t="s">
        <v>124</v>
      </c>
      <c r="J270" s="283" t="s">
        <v>47</v>
      </c>
      <c r="K270" s="283"/>
      <c r="L270" s="291"/>
    </row>
    <row r="271" spans="2:12" x14ac:dyDescent="0.2">
      <c r="H271" s="288"/>
    </row>
  </sheetData>
  <autoFilter ref="A1:K270" xr:uid="{00000000-0009-0000-0000-000007000000}">
    <filterColumn colId="4">
      <filters>
        <filter val="Reforma"/>
      </filters>
    </filterColumn>
    <filterColumn colId="8">
      <filters>
        <filter val="P"/>
        <filter val="P1"/>
        <filter val="P2"/>
      </filters>
    </filterColumn>
    <filterColumn colId="9">
      <filters>
        <filter val="SEM RECURSO"/>
      </filters>
    </filterColumn>
  </autoFilter>
  <conditionalFormatting sqref="C34 C220 C222:C225 C227:C266 C271:C658">
    <cfRule type="notContainsBlanks" dxfId="13" priority="14">
      <formula>LEN(TRIM(C34))&gt;0</formula>
    </cfRule>
  </conditionalFormatting>
  <conditionalFormatting sqref="C217">
    <cfRule type="notContainsBlanks" dxfId="12" priority="13">
      <formula>LEN(TRIM(C217))&gt;0</formula>
    </cfRule>
  </conditionalFormatting>
  <conditionalFormatting sqref="C214">
    <cfRule type="notContainsBlanks" dxfId="11" priority="12">
      <formula>LEN(TRIM(C214))&gt;0</formula>
    </cfRule>
  </conditionalFormatting>
  <conditionalFormatting sqref="C215">
    <cfRule type="notContainsBlanks" dxfId="10" priority="11">
      <formula>LEN(TRIM(C215))&gt;0</formula>
    </cfRule>
  </conditionalFormatting>
  <conditionalFormatting sqref="C216">
    <cfRule type="notContainsBlanks" dxfId="9" priority="10">
      <formula>LEN(TRIM(C216))&gt;0</formula>
    </cfRule>
  </conditionalFormatting>
  <conditionalFormatting sqref="C219">
    <cfRule type="notContainsBlanks" dxfId="8" priority="8">
      <formula>LEN(TRIM(C219))&gt;0</formula>
    </cfRule>
  </conditionalFormatting>
  <conditionalFormatting sqref="C218">
    <cfRule type="notContainsBlanks" dxfId="7" priority="9">
      <formula>LEN(TRIM(C218))&gt;0</formula>
    </cfRule>
  </conditionalFormatting>
  <conditionalFormatting sqref="L34 L220 L222:L225 L227:L658">
    <cfRule type="notContainsBlanks" dxfId="6" priority="7">
      <formula>LEN(TRIM(L34))&gt;0</formula>
    </cfRule>
  </conditionalFormatting>
  <conditionalFormatting sqref="L217">
    <cfRule type="notContainsBlanks" dxfId="5" priority="6">
      <formula>LEN(TRIM(L217))&gt;0</formula>
    </cfRule>
  </conditionalFormatting>
  <conditionalFormatting sqref="L214">
    <cfRule type="notContainsBlanks" dxfId="4" priority="5">
      <formula>LEN(TRIM(L214))&gt;0</formula>
    </cfRule>
  </conditionalFormatting>
  <conditionalFormatting sqref="L215">
    <cfRule type="notContainsBlanks" dxfId="3" priority="4">
      <formula>LEN(TRIM(L215))&gt;0</formula>
    </cfRule>
  </conditionalFormatting>
  <conditionalFormatting sqref="L216">
    <cfRule type="notContainsBlanks" dxfId="2" priority="3">
      <formula>LEN(TRIM(L216))&gt;0</formula>
    </cfRule>
  </conditionalFormatting>
  <conditionalFormatting sqref="L219">
    <cfRule type="notContainsBlanks" dxfId="1" priority="1">
      <formula>LEN(TRIM(L219))&gt;0</formula>
    </cfRule>
  </conditionalFormatting>
  <conditionalFormatting sqref="L218">
    <cfRule type="notContainsBlanks" dxfId="0" priority="2">
      <formula>LEN(TRIM(L218))&gt;0</formula>
    </cfRule>
  </conditionalFormatting>
  <pageMargins left="0.511811024" right="0.511811024" top="0.78740157499999996" bottom="0.78740157499999996" header="0.31496062000000002" footer="0.31496062000000002"/>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O16"/>
  <sheetViews>
    <sheetView workbookViewId="0">
      <selection activeCell="A2" sqref="A2"/>
    </sheetView>
  </sheetViews>
  <sheetFormatPr defaultRowHeight="15" x14ac:dyDescent="0.25"/>
  <cols>
    <col min="1" max="1" width="22.7109375" bestFit="1" customWidth="1"/>
    <col min="2" max="2" width="26.5703125" customWidth="1"/>
    <col min="3" max="3" width="27.140625" bestFit="1" customWidth="1"/>
    <col min="4" max="4" width="36.140625" bestFit="1" customWidth="1"/>
    <col min="5" max="5" width="27" customWidth="1"/>
    <col min="6" max="6" width="25" bestFit="1" customWidth="1"/>
    <col min="7" max="7" width="34" customWidth="1"/>
    <col min="8" max="8" width="30.140625" customWidth="1"/>
    <col min="9" max="9" width="29" customWidth="1"/>
    <col min="10" max="10" width="20.85546875" bestFit="1" customWidth="1"/>
    <col min="11" max="11" width="32.7109375" bestFit="1" customWidth="1"/>
    <col min="12" max="12" width="24.7109375" customWidth="1"/>
    <col min="13" max="13" width="26.85546875" customWidth="1"/>
    <col min="14" max="14" width="31.7109375" customWidth="1"/>
    <col min="15" max="15" width="36.85546875" bestFit="1" customWidth="1"/>
  </cols>
  <sheetData>
    <row r="1" spans="1:15" s="191" customFormat="1" ht="53.25" customHeight="1" x14ac:dyDescent="0.25">
      <c r="A1" s="188" t="s">
        <v>697</v>
      </c>
      <c r="B1" s="178" t="s">
        <v>698</v>
      </c>
      <c r="C1" s="179" t="s">
        <v>699</v>
      </c>
      <c r="D1" s="180" t="s">
        <v>707</v>
      </c>
      <c r="E1" s="180" t="s">
        <v>703</v>
      </c>
      <c r="F1" s="181" t="s">
        <v>704</v>
      </c>
      <c r="G1" s="182" t="s">
        <v>700</v>
      </c>
      <c r="H1" s="183" t="s">
        <v>701</v>
      </c>
      <c r="I1" s="189" t="s">
        <v>702</v>
      </c>
      <c r="J1" s="189" t="s">
        <v>708</v>
      </c>
      <c r="K1" s="189" t="s">
        <v>709</v>
      </c>
      <c r="L1" s="184" t="s">
        <v>705</v>
      </c>
      <c r="M1" s="185" t="s">
        <v>706</v>
      </c>
      <c r="N1" s="186" t="s">
        <v>710</v>
      </c>
      <c r="O1" s="190" t="s">
        <v>711</v>
      </c>
    </row>
    <row r="2" spans="1:15" s="187" customFormat="1" ht="53.25" customHeight="1" x14ac:dyDescent="0.25">
      <c r="A2" s="192">
        <v>1</v>
      </c>
      <c r="B2" s="192" t="s">
        <v>712</v>
      </c>
      <c r="C2" s="192" t="s">
        <v>716</v>
      </c>
      <c r="D2" s="192"/>
      <c r="E2" s="192" t="s">
        <v>725</v>
      </c>
      <c r="F2" s="192" t="s">
        <v>727</v>
      </c>
      <c r="G2" s="193" t="s">
        <v>731</v>
      </c>
      <c r="H2" s="192" t="s">
        <v>720</v>
      </c>
      <c r="I2" s="192" t="s">
        <v>724</v>
      </c>
      <c r="N2" s="187" t="s">
        <v>725</v>
      </c>
    </row>
    <row r="3" spans="1:15" s="187" customFormat="1" ht="53.25" customHeight="1" x14ac:dyDescent="0.25">
      <c r="A3" s="192">
        <v>2</v>
      </c>
      <c r="B3" s="192" t="s">
        <v>713</v>
      </c>
      <c r="C3" s="192" t="s">
        <v>717</v>
      </c>
      <c r="D3" s="192"/>
      <c r="E3" s="192" t="s">
        <v>726</v>
      </c>
      <c r="F3" s="192" t="s">
        <v>728</v>
      </c>
      <c r="G3" s="193" t="s">
        <v>732</v>
      </c>
      <c r="H3" s="192" t="s">
        <v>721</v>
      </c>
      <c r="I3" s="192" t="s">
        <v>721</v>
      </c>
      <c r="N3" s="187" t="s">
        <v>726</v>
      </c>
    </row>
    <row r="4" spans="1:15" s="187" customFormat="1" ht="53.25" customHeight="1" x14ac:dyDescent="0.25">
      <c r="A4" s="192">
        <v>3</v>
      </c>
      <c r="B4" s="192" t="s">
        <v>714</v>
      </c>
      <c r="C4" s="192" t="s">
        <v>718</v>
      </c>
      <c r="D4" s="192"/>
      <c r="E4" s="192"/>
      <c r="F4" s="192" t="s">
        <v>729</v>
      </c>
      <c r="G4" s="193" t="s">
        <v>733</v>
      </c>
      <c r="H4" s="192" t="s">
        <v>722</v>
      </c>
      <c r="I4" s="192" t="s">
        <v>722</v>
      </c>
    </row>
    <row r="5" spans="1:15" s="187" customFormat="1" ht="53.25" customHeight="1" x14ac:dyDescent="0.25">
      <c r="A5" s="192">
        <v>4</v>
      </c>
      <c r="B5" s="192" t="s">
        <v>715</v>
      </c>
      <c r="C5" s="192" t="s">
        <v>719</v>
      </c>
      <c r="D5" s="192"/>
      <c r="E5" s="192"/>
      <c r="F5" s="192" t="s">
        <v>730</v>
      </c>
      <c r="G5" s="193" t="s">
        <v>734</v>
      </c>
      <c r="H5" s="192" t="s">
        <v>723</v>
      </c>
      <c r="I5" s="192" t="s">
        <v>723</v>
      </c>
    </row>
    <row r="6" spans="1:15" ht="30.75" customHeight="1" x14ac:dyDescent="0.25">
      <c r="A6" s="192">
        <v>5</v>
      </c>
    </row>
    <row r="7" spans="1:15" ht="30.75" customHeight="1" x14ac:dyDescent="0.25">
      <c r="A7" s="192">
        <v>6</v>
      </c>
    </row>
    <row r="8" spans="1:15" x14ac:dyDescent="0.25">
      <c r="A8" s="192">
        <v>7</v>
      </c>
    </row>
    <row r="9" spans="1:15" x14ac:dyDescent="0.25">
      <c r="A9" s="192">
        <v>8</v>
      </c>
    </row>
    <row r="10" spans="1:15" x14ac:dyDescent="0.25">
      <c r="A10" s="192">
        <v>9</v>
      </c>
    </row>
    <row r="11" spans="1:15" x14ac:dyDescent="0.25">
      <c r="A11" s="192">
        <v>10</v>
      </c>
    </row>
    <row r="12" spans="1:15" x14ac:dyDescent="0.25">
      <c r="A12" s="192">
        <v>11</v>
      </c>
    </row>
    <row r="13" spans="1:15" x14ac:dyDescent="0.25">
      <c r="A13" s="192">
        <v>12</v>
      </c>
    </row>
    <row r="14" spans="1:15" x14ac:dyDescent="0.25">
      <c r="A14" s="192">
        <v>13</v>
      </c>
    </row>
    <row r="15" spans="1:15" x14ac:dyDescent="0.25">
      <c r="A15" s="192">
        <v>14</v>
      </c>
    </row>
    <row r="16" spans="1:15" ht="15" customHeight="1" x14ac:dyDescent="0.25">
      <c r="A16" s="192">
        <v>15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23</vt:i4>
      </vt:variant>
    </vt:vector>
  </HeadingPairs>
  <TitlesOfParts>
    <vt:vector size="32" baseType="lpstr">
      <vt:lpstr>PROPOSTA_19_bloco 1</vt:lpstr>
      <vt:lpstr>Plan_Urb_Matriz</vt:lpstr>
      <vt:lpstr>Remanescente_Matriz</vt:lpstr>
      <vt:lpstr>Reformas_Matriz</vt:lpstr>
      <vt:lpstr>Priorização_Reformas</vt:lpstr>
      <vt:lpstr>Acessibilidade_Matriz</vt:lpstr>
      <vt:lpstr>Priorização_Acessibilidade</vt:lpstr>
      <vt:lpstr>LISTA GERAL CONSOLIDADA</vt:lpstr>
      <vt:lpstr>Descritivo</vt:lpstr>
      <vt:lpstr>abrangência</vt:lpstr>
      <vt:lpstr>'LISTA GERAL CONSOLIDADA'!aeplan_descritivo</vt:lpstr>
      <vt:lpstr>'LISTA GERAL CONSOLIDADA'!Cons_AEPLAN</vt:lpstr>
      <vt:lpstr>consolidado</vt:lpstr>
      <vt:lpstr>'LISTA GERAL CONSOLIDADA'!consolidado_aeplan</vt:lpstr>
      <vt:lpstr>custo_acess</vt:lpstr>
      <vt:lpstr>Plan_Urb_Matriz!custo_ref</vt:lpstr>
      <vt:lpstr>Remanescente_Matriz!custo_ref</vt:lpstr>
      <vt:lpstr>custo_ref</vt:lpstr>
      <vt:lpstr>economia</vt:lpstr>
      <vt:lpstr>imp_amb</vt:lpstr>
      <vt:lpstr>imp_neg</vt:lpstr>
      <vt:lpstr>mapa_estrat</vt:lpstr>
      <vt:lpstr>norm_legisl</vt:lpstr>
      <vt:lpstr>ocorr</vt:lpstr>
      <vt:lpstr>prioridade</vt:lpstr>
      <vt:lpstr>processo</vt:lpstr>
      <vt:lpstr>risco_patr</vt:lpstr>
      <vt:lpstr>risco_pessoas</vt:lpstr>
      <vt:lpstr>Plan_Urb_Matriz!valor</vt:lpstr>
      <vt:lpstr>Remanescente_Matriz!valor</vt:lpstr>
      <vt:lpstr>valor</vt:lpstr>
      <vt:lpstr>valor_acess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Amaral Nakata</dc:creator>
  <cp:lastModifiedBy>Wellington Oliveira</cp:lastModifiedBy>
  <cp:lastPrinted>2019-01-22T14:06:36Z</cp:lastPrinted>
  <dcterms:created xsi:type="dcterms:W3CDTF">2018-12-12T19:23:07Z</dcterms:created>
  <dcterms:modified xsi:type="dcterms:W3CDTF">2019-04-30T12:46:00Z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0eaededfd5334b41807f94d0237e4afe</vt:lpwstr>
  </property>
</Properties>
</file>